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EDNOSTAVNA NABAVA\2025\Održavanje poljskih putova\"/>
    </mc:Choice>
  </mc:AlternateContent>
  <xr:revisionPtr revIDLastSave="0" documentId="13_ncr:1_{C238A2B8-CF75-4327-BDB6-257972A8B50A}" xr6:coauthVersionLast="47" xr6:coauthVersionMax="47" xr10:uidLastSave="{00000000-0000-0000-0000-000000000000}"/>
  <bookViews>
    <workbookView xWindow="-120" yWindow="-120" windowWidth="29040" windowHeight="15840" tabRatio="588" xr2:uid="{00000000-000D-0000-FFFF-FFFF00000000}"/>
  </bookViews>
  <sheets>
    <sheet name="1. poljski put" sheetId="11" r:id="rId1"/>
  </sheets>
  <definedNames>
    <definedName name="_xlnm.Print_Area" localSheetId="0">'1. poljski put'!$A$2:$G$73</definedName>
  </definedNames>
  <calcPr calcId="191029"/>
</workbook>
</file>

<file path=xl/calcChain.xml><?xml version="1.0" encoding="utf-8"?>
<calcChain xmlns="http://schemas.openxmlformats.org/spreadsheetml/2006/main">
  <c r="C64" i="11" l="1"/>
  <c r="C31" i="11"/>
  <c r="G61" i="11"/>
  <c r="G60" i="11"/>
  <c r="G59" i="11"/>
  <c r="G56" i="11"/>
  <c r="G54" i="11"/>
  <c r="G52" i="11"/>
  <c r="G50" i="11"/>
  <c r="G48" i="11"/>
  <c r="G46" i="11"/>
  <c r="G44" i="11"/>
  <c r="G64" i="11" l="1"/>
  <c r="G70" i="11" s="1"/>
  <c r="G14" i="11" l="1"/>
  <c r="G20" i="11" l="1"/>
  <c r="G18" i="11"/>
  <c r="G16" i="11"/>
  <c r="G12" i="11"/>
  <c r="G22" i="11" l="1"/>
  <c r="G28" i="11"/>
  <c r="G27" i="11"/>
  <c r="G26" i="11"/>
  <c r="G31" i="11" l="1"/>
  <c r="G69" i="11" l="1"/>
  <c r="G71" i="11" s="1"/>
  <c r="G72" i="11" s="1"/>
  <c r="G73" i="11" s="1"/>
</calcChain>
</file>

<file path=xl/sharedStrings.xml><?xml version="1.0" encoding="utf-8"?>
<sst xmlns="http://schemas.openxmlformats.org/spreadsheetml/2006/main" count="88" uniqueCount="64">
  <si>
    <t>m'</t>
  </si>
  <si>
    <t>UKUPNO</t>
  </si>
  <si>
    <t>KOLNIČKA KONSTRUKCIJA</t>
  </si>
  <si>
    <t>A</t>
  </si>
  <si>
    <t>SVEUKUPNO</t>
  </si>
  <si>
    <t>REKAPITULACIJA</t>
  </si>
  <si>
    <t>Količina</t>
  </si>
  <si>
    <t>INVESTITOR:</t>
  </si>
  <si>
    <t>GRAĐEVINA:</t>
  </si>
  <si>
    <t>RAZINA OBRADE:</t>
  </si>
  <si>
    <t>Broj stavke</t>
  </si>
  <si>
    <t>OTU</t>
  </si>
  <si>
    <t>Opis stavke</t>
  </si>
  <si>
    <t>JM</t>
  </si>
  <si>
    <t>J. C.</t>
  </si>
  <si>
    <t>Iznos</t>
  </si>
  <si>
    <t>A.1.</t>
  </si>
  <si>
    <r>
      <t>m</t>
    </r>
    <r>
      <rPr>
        <vertAlign val="superscript"/>
        <sz val="12"/>
        <rFont val="Calibri"/>
        <family val="2"/>
        <charset val="238"/>
      </rPr>
      <t>2</t>
    </r>
  </si>
  <si>
    <r>
      <t>m</t>
    </r>
    <r>
      <rPr>
        <vertAlign val="superscript"/>
        <sz val="12"/>
        <rFont val="Calibri"/>
        <family val="2"/>
        <charset val="238"/>
      </rPr>
      <t>3</t>
    </r>
  </si>
  <si>
    <t>PONUDBENI TROŠKOVNIK</t>
  </si>
  <si>
    <t>PDV 25%</t>
  </si>
  <si>
    <t>A.2.</t>
  </si>
  <si>
    <t>A.4.</t>
  </si>
  <si>
    <t>a/</t>
  </si>
  <si>
    <t>b/</t>
  </si>
  <si>
    <t>c/</t>
  </si>
  <si>
    <t>A.5.</t>
  </si>
  <si>
    <t>Usluga rada stroja po satu za nespecificirane radove potrebne za postizanje funkcionalnosti i završetak potrebnih radova.</t>
  </si>
  <si>
    <r>
      <t>kamion, zapremine sanduka &gt;12,0 m</t>
    </r>
    <r>
      <rPr>
        <vertAlign val="superscript"/>
        <sz val="12"/>
        <rFont val="Calibri"/>
        <family val="2"/>
        <charset val="238"/>
      </rPr>
      <t>3</t>
    </r>
  </si>
  <si>
    <t>buldozer, m&gt;12 t</t>
  </si>
  <si>
    <r>
      <t>bager, radni kapacitet 0,5-1,5 m</t>
    </r>
    <r>
      <rPr>
        <vertAlign val="superscript"/>
        <sz val="12"/>
        <rFont val="Calibri"/>
        <family val="2"/>
        <charset val="238"/>
      </rPr>
      <t>3</t>
    </r>
  </si>
  <si>
    <t>h</t>
  </si>
  <si>
    <t>A.6.</t>
  </si>
  <si>
    <t>Krčenje grmlja i sječa niskog raslinja u prostoru bankine. Prije početka zemljanih radova potrebno je u granicama radnog pojasa buduće trase ceste (građevinski pojas), u širini koju odobri nadzorni inž. iskrčiti šiblje i raslinje promjera do 10 cm. 
Stavka uključuje :
-sječu grmlja i raslinja, čupanje ili iskop korijenja
- deponiranje grmlja, raslinja, korijenja i panjeva izvan trase na mjesto koje odredi investitor 
- nastale rupe pri čupanju korijenja i vađenju raslinja popuniti zemljom i sabiti, ukoliko će posredno na takvo tlo doći nasip. 
- utovar, prijevoz i istovar na deponiju na udaljenost do 6,0 km.
Obračun po m² stvarno iskrčenog i uređenog terena.</t>
  </si>
  <si>
    <t>A.7.</t>
  </si>
  <si>
    <t>kpl</t>
  </si>
  <si>
    <t>OPĆINA STARA GRADIŠKA</t>
  </si>
  <si>
    <r>
      <t>Strojno planiranje trase postojećeg puta buldozerom s izradom poprečnog nagiba prema zapadnom rubu. Utovar, prijevoz i razastiranje otpadnog materijala na udaljenost do 800 m. U cijeni sav potreban rad i materijal. Obračun po m</t>
    </r>
    <r>
      <rPr>
        <vertAlign val="super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 xml:space="preserve"> planirane površine.</t>
    </r>
  </si>
  <si>
    <r>
      <t>Strojni iskop miješanog materijala (zemljani materijal s primjesama kamena i građevinskog otpada) na mjestima slabije nosivosti. Utovar u pogodno vozilo t eprijevoz i razastiranje na deponiji na udaljenosti do 800 m. U cijeni sav potreban rad i materijal. Obračun po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u sraslom stanju.</t>
    </r>
  </si>
  <si>
    <r>
      <t>Dobava, transport i ugradnja geotekstila TIP 300 na prethodno pripremljenu i uvaljanu podlogu. U jediničnu cijenu uključen sav potreban rad (planirajne površine, valjanje, krojenje, pričvršćivanje i dr.) te materijal sa svim preklopima, sastavima i nastavcima. Obračun po m</t>
    </r>
    <r>
      <rPr>
        <vertAlign val="super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 xml:space="preserve"> ugrađenog geotekstila.</t>
    </r>
  </si>
  <si>
    <r>
      <t>Dobava, transport, ugradnja sa razastiranjem i valjanjem kamenog materijala veličine zrna 0-63 mm  u debljini &lt;15 cm po sloju. U cijenu uključen sav potreban rad i materijal. Obračun po m</t>
    </r>
    <r>
      <rPr>
        <vertAlign val="superscript"/>
        <sz val="12"/>
        <rFont val="Calibri"/>
        <family val="2"/>
        <charset val="238"/>
      </rPr>
      <t>3</t>
    </r>
    <r>
      <rPr>
        <sz val="12"/>
        <rFont val="Calibri"/>
        <family val="2"/>
        <charset val="238"/>
      </rPr>
      <t xml:space="preserve"> ugrađenog materijala u zbijenom stanju.</t>
    </r>
  </si>
  <si>
    <t>A.3.</t>
  </si>
  <si>
    <t>Iskolčenje granica zahvata i rubova parcela neposredno uz rubove obuhvata. U jediničnu cijenu uključen sav potreban rad, podloge i materijal potreban za trajno označavanje.</t>
  </si>
  <si>
    <t>ODRŽAVANJE POLJSKIH PUTEVA NA PODRUČJU OPĆINE STARA GRADIŠKA
k.o. Donji Varoš</t>
  </si>
  <si>
    <t>DIONICA 1 - l = 0+260 m/ k.č 223</t>
  </si>
  <si>
    <t>DIONICA 2 - l = 0+250 m / k.č. 429/1</t>
  </si>
  <si>
    <t>B</t>
  </si>
  <si>
    <t>B.1.</t>
  </si>
  <si>
    <t>B.2.</t>
  </si>
  <si>
    <r>
      <t>Strojno planiranje trase postojećeg puta buldozerom s izradom poprečnog nagiba prema zapadnom rubu. Utovar, prijevoz i razastiranje otpadnog materijala na udaljenost do 100 m. U cijeni sav potreban rad i materijal. Obračun po m</t>
    </r>
    <r>
      <rPr>
        <vertAlign val="super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 xml:space="preserve"> planirane površine.</t>
    </r>
  </si>
  <si>
    <t xml:space="preserve">B.3. </t>
  </si>
  <si>
    <r>
      <t>Strojni iskop miješanog materijala (zemljani materijal s primjesama kamena i građevinskog otpada) na mjestima slabije nosivosti. Utovar u pogodno vozilo te prijevoz i razastiranje na deponiji na udaljenosti do 800 m. U cijeni sav potreban rad i materijal. Obračun po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u sraslom stanju.</t>
    </r>
  </si>
  <si>
    <t>B.4.</t>
  </si>
  <si>
    <t>B.5.</t>
  </si>
  <si>
    <t>B.6.</t>
  </si>
  <si>
    <t>Izrada bankina širine 50 cm i debljine ~20 cm korištenjem materijala iz iskopa. U jediničnu cijenu uključen sav potreban rad i materijal. Obraćun po m' izvedene bankine.</t>
  </si>
  <si>
    <t>B.7.</t>
  </si>
  <si>
    <r>
      <t>Obnova putnog kanala (nagib pokosa 1:2), prosječnog iskopa 0,60-1,0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/m' sa profiliranjem i razastiranjem iskopanog materijala duž trase na udaljenost do 100 m. Višak materijala kao i eventualno iskopani građevinski otpad prevozi se na deponiju na udaljenost do 800 m. U cijenu uključen sav potreban rad i materijal. Obračun po m' iskopanog kanala.</t>
    </r>
  </si>
  <si>
    <t>B.8.</t>
  </si>
  <si>
    <t>KOLNIČKA KONSTRUKCIJA ( DIONICA 1)</t>
  </si>
  <si>
    <t>KOLNIČKA KONSTRUKCIJA ( DIONICA 2)</t>
  </si>
  <si>
    <r>
      <t>Dobava, transport i ugradnja kamenog materijala u slojevima debljini &lt;15 cm. U cijenu uključen sav potreban rad i materijal. Obračun po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ugrađenog materijala u zbijenom stanju. Kameni materijal osigurava Investitor i  dovozi  se s pozajmišta  na udaljenosti od 15 km.   U cijenu je potrebno uračunati utovar , prijevoz i ugradnju kamenog materijala  </t>
    </r>
  </si>
  <si>
    <t>TROŠKOVNIK-Održavanje poljskih puteva</t>
  </si>
  <si>
    <t>Prilog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</si>
</sst>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charset val="238"/>
    </font>
    <font>
      <sz val="12"/>
      <name val="HRHelvetica"/>
    </font>
    <font>
      <vertAlign val="superscript"/>
      <sz val="12"/>
      <name val="Calibri"/>
      <family val="2"/>
      <charset val="238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4" fillId="0" borderId="0" xfId="0" applyFont="1" applyAlignment="1">
      <alignment wrapText="1" shrinkToFit="1"/>
    </xf>
    <xf numFmtId="0" fontId="4" fillId="0" borderId="0" xfId="0" applyFont="1" applyAlignment="1">
      <alignment horizontal="center"/>
    </xf>
    <xf numFmtId="4" fontId="5" fillId="0" borderId="0" xfId="0" applyNumberFormat="1" applyFont="1"/>
    <xf numFmtId="0" fontId="4" fillId="0" borderId="0" xfId="0" applyFont="1"/>
    <xf numFmtId="49" fontId="6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4" fontId="5" fillId="3" borderId="1" xfId="1" applyNumberFormat="1" applyFont="1" applyFill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4" fontId="5" fillId="0" borderId="0" xfId="1" applyNumberFormat="1" applyFont="1" applyAlignment="1">
      <alignment horizontal="center" vertical="center"/>
    </xf>
    <xf numFmtId="0" fontId="4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11" fillId="2" borderId="0" xfId="0" applyFont="1" applyFill="1" applyAlignment="1">
      <alignment horizontal="right" vertical="top"/>
    </xf>
    <xf numFmtId="0" fontId="10" fillId="2" borderId="0" xfId="0" applyFont="1" applyFill="1" applyAlignment="1">
      <alignment horizontal="right" vertical="top"/>
    </xf>
    <xf numFmtId="0" fontId="11" fillId="2" borderId="0" xfId="0" applyFont="1" applyFill="1" applyAlignment="1">
      <alignment horizontal="center"/>
    </xf>
    <xf numFmtId="4" fontId="10" fillId="2" borderId="0" xfId="0" applyNumberFormat="1" applyFont="1" applyFill="1"/>
    <xf numFmtId="0" fontId="11" fillId="0" borderId="0" xfId="0" applyFont="1"/>
    <xf numFmtId="0" fontId="4" fillId="0" borderId="0" xfId="0" applyFont="1" applyAlignment="1">
      <alignment horizontal="right" vertical="top"/>
    </xf>
    <xf numFmtId="0" fontId="5" fillId="0" borderId="0" xfId="0" quotePrefix="1" applyFont="1" applyAlignment="1">
      <alignment horizontal="right" vertical="top"/>
    </xf>
    <xf numFmtId="0" fontId="11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11" fillId="0" borderId="2" xfId="0" applyFont="1" applyBorder="1" applyAlignment="1">
      <alignment wrapText="1" shrinkToFit="1"/>
    </xf>
    <xf numFmtId="0" fontId="11" fillId="0" borderId="2" xfId="0" applyFont="1" applyBorder="1" applyAlignment="1">
      <alignment horizontal="center"/>
    </xf>
    <xf numFmtId="4" fontId="10" fillId="0" borderId="2" xfId="0" applyNumberFormat="1" applyFont="1" applyBorder="1"/>
    <xf numFmtId="4" fontId="4" fillId="0" borderId="0" xfId="0" applyNumberFormat="1" applyFont="1"/>
    <xf numFmtId="0" fontId="5" fillId="0" borderId="0" xfId="0" applyFont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horizontal="center"/>
    </xf>
    <xf numFmtId="4" fontId="5" fillId="0" borderId="2" xfId="0" applyNumberFormat="1" applyFont="1" applyBorder="1"/>
    <xf numFmtId="4" fontId="5" fillId="0" borderId="4" xfId="0" applyNumberFormat="1" applyFont="1" applyBorder="1"/>
    <xf numFmtId="0" fontId="11" fillId="0" borderId="5" xfId="0" applyFont="1" applyBorder="1" applyAlignment="1">
      <alignment horizontal="right" vertical="top"/>
    </xf>
    <xf numFmtId="0" fontId="10" fillId="0" borderId="5" xfId="0" applyFont="1" applyBorder="1" applyAlignment="1">
      <alignment horizontal="right" vertical="top"/>
    </xf>
    <xf numFmtId="0" fontId="11" fillId="0" borderId="5" xfId="0" applyFont="1" applyBorder="1" applyAlignment="1">
      <alignment wrapText="1" shrinkToFit="1"/>
    </xf>
    <xf numFmtId="0" fontId="11" fillId="0" borderId="5" xfId="0" applyFont="1" applyBorder="1" applyAlignment="1">
      <alignment horizontal="center"/>
    </xf>
    <xf numFmtId="4" fontId="10" fillId="0" borderId="5" xfId="0" applyNumberFormat="1" applyFont="1" applyBorder="1"/>
    <xf numFmtId="0" fontId="11" fillId="0" borderId="0" xfId="0" applyFont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11" fillId="0" borderId="0" xfId="0" applyFont="1" applyAlignment="1">
      <alignment wrapText="1" shrinkToFit="1"/>
    </xf>
    <xf numFmtId="0" fontId="11" fillId="0" borderId="0" xfId="0" applyFont="1" applyAlignment="1">
      <alignment horizontal="center"/>
    </xf>
    <xf numFmtId="4" fontId="10" fillId="0" borderId="0" xfId="0" applyNumberFormat="1" applyFont="1"/>
    <xf numFmtId="0" fontId="11" fillId="0" borderId="6" xfId="0" applyFont="1" applyBorder="1" applyAlignment="1">
      <alignment horizontal="right" vertical="top"/>
    </xf>
    <xf numFmtId="0" fontId="10" fillId="0" borderId="6" xfId="0" applyFont="1" applyBorder="1" applyAlignment="1">
      <alignment horizontal="right" vertical="top"/>
    </xf>
    <xf numFmtId="0" fontId="11" fillId="0" borderId="6" xfId="0" applyFont="1" applyBorder="1" applyAlignment="1">
      <alignment wrapText="1" shrinkToFit="1"/>
    </xf>
    <xf numFmtId="0" fontId="11" fillId="0" borderId="6" xfId="0" applyFont="1" applyBorder="1" applyAlignment="1">
      <alignment horizontal="center"/>
    </xf>
    <xf numFmtId="4" fontId="10" fillId="0" borderId="6" xfId="0" applyNumberFormat="1" applyFont="1" applyBorder="1"/>
    <xf numFmtId="9" fontId="11" fillId="0" borderId="0" xfId="0" applyNumberFormat="1" applyFont="1" applyAlignment="1">
      <alignment horizontal="center"/>
    </xf>
    <xf numFmtId="0" fontId="11" fillId="2" borderId="0" xfId="0" applyFont="1" applyFill="1" applyAlignment="1">
      <alignment wrapText="1" shrinkToFit="1"/>
    </xf>
    <xf numFmtId="4" fontId="11" fillId="0" borderId="0" xfId="0" applyNumberFormat="1" applyFont="1"/>
    <xf numFmtId="0" fontId="10" fillId="0" borderId="2" xfId="0" applyFont="1" applyBorder="1" applyAlignment="1">
      <alignment wrapText="1" shrinkToFit="1"/>
    </xf>
    <xf numFmtId="0" fontId="4" fillId="0" borderId="5" xfId="0" applyFont="1" applyBorder="1" applyAlignment="1">
      <alignment wrapText="1" shrinkToFit="1"/>
    </xf>
    <xf numFmtId="0" fontId="11" fillId="0" borderId="7" xfId="0" applyFont="1" applyBorder="1" applyAlignment="1">
      <alignment horizontal="right" vertical="top"/>
    </xf>
    <xf numFmtId="0" fontId="10" fillId="0" borderId="7" xfId="0" applyFont="1" applyBorder="1" applyAlignment="1">
      <alignment horizontal="right" vertical="top"/>
    </xf>
    <xf numFmtId="0" fontId="11" fillId="0" borderId="7" xfId="0" applyFont="1" applyBorder="1" applyAlignment="1">
      <alignment wrapText="1" shrinkToFit="1"/>
    </xf>
    <xf numFmtId="0" fontId="11" fillId="0" borderId="7" xfId="0" applyFont="1" applyBorder="1" applyAlignment="1">
      <alignment horizontal="center"/>
    </xf>
    <xf numFmtId="4" fontId="10" fillId="0" borderId="7" xfId="0" applyNumberFormat="1" applyFont="1" applyBorder="1"/>
    <xf numFmtId="0" fontId="4" fillId="4" borderId="3" xfId="0" applyFont="1" applyFill="1" applyBorder="1" applyAlignment="1">
      <alignment horizontal="right" vertical="top"/>
    </xf>
    <xf numFmtId="0" fontId="5" fillId="4" borderId="2" xfId="0" applyFont="1" applyFill="1" applyBorder="1" applyAlignment="1">
      <alignment horizontal="right" vertical="top"/>
    </xf>
    <xf numFmtId="0" fontId="11" fillId="4" borderId="2" xfId="0" applyFont="1" applyFill="1" applyBorder="1" applyAlignment="1">
      <alignment wrapText="1" shrinkToFit="1"/>
    </xf>
    <xf numFmtId="0" fontId="4" fillId="4" borderId="2" xfId="0" applyFont="1" applyFill="1" applyBorder="1" applyAlignment="1">
      <alignment horizontal="center"/>
    </xf>
    <xf numFmtId="4" fontId="5" fillId="4" borderId="2" xfId="0" applyNumberFormat="1" applyFont="1" applyFill="1" applyBorder="1"/>
    <xf numFmtId="4" fontId="5" fillId="4" borderId="4" xfId="0" applyNumberFormat="1" applyFont="1" applyFill="1" applyBorder="1"/>
    <xf numFmtId="0" fontId="5" fillId="0" borderId="0" xfId="0" applyFont="1" applyAlignment="1">
      <alignment horizontal="left" vertical="top"/>
    </xf>
  </cellXfs>
  <cellStyles count="2">
    <cellStyle name="Normal 2" xfId="1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73"/>
  <sheetViews>
    <sheetView tabSelected="1" view="pageBreakPreview" zoomScaleNormal="100" zoomScaleSheetLayoutView="100" workbookViewId="0"/>
  </sheetViews>
  <sheetFormatPr defaultRowHeight="15.75"/>
  <cols>
    <col min="1" max="1" width="8.140625" style="23" customWidth="1"/>
    <col min="2" max="2" width="7.85546875" style="31" bestFit="1" customWidth="1"/>
    <col min="3" max="3" width="45.140625" style="1" customWidth="1"/>
    <col min="4" max="4" width="6.85546875" style="2" customWidth="1"/>
    <col min="5" max="5" width="8.85546875" style="3" customWidth="1"/>
    <col min="6" max="6" width="9.7109375" style="3" customWidth="1"/>
    <col min="7" max="7" width="13.140625" style="3" bestFit="1" customWidth="1"/>
    <col min="8" max="8" width="9.140625" style="4"/>
    <col min="9" max="9" width="12.5703125" style="4" bestFit="1" customWidth="1"/>
    <col min="10" max="10" width="10.28515625" style="4" bestFit="1" customWidth="1"/>
    <col min="11" max="16384" width="9.140625" style="4"/>
  </cols>
  <sheetData>
    <row r="1" spans="1:7">
      <c r="A1" s="23" t="s">
        <v>63</v>
      </c>
      <c r="C1" s="44" t="s">
        <v>62</v>
      </c>
    </row>
    <row r="2" spans="1:7">
      <c r="A2" s="68" t="s">
        <v>7</v>
      </c>
      <c r="B2" s="68"/>
      <c r="C2" s="1" t="s">
        <v>36</v>
      </c>
    </row>
    <row r="3" spans="1:7" ht="47.25">
      <c r="A3" s="68" t="s">
        <v>8</v>
      </c>
      <c r="B3" s="68"/>
      <c r="C3" s="1" t="s">
        <v>43</v>
      </c>
    </row>
    <row r="4" spans="1:7">
      <c r="A4" s="68" t="s">
        <v>9</v>
      </c>
      <c r="B4" s="68"/>
      <c r="C4" s="1" t="s">
        <v>19</v>
      </c>
    </row>
    <row r="5" spans="1:7" ht="22.5">
      <c r="A5" s="5" t="s">
        <v>10</v>
      </c>
      <c r="B5" s="6" t="s">
        <v>11</v>
      </c>
      <c r="C5" s="7" t="s">
        <v>12</v>
      </c>
      <c r="D5" s="8" t="s">
        <v>13</v>
      </c>
      <c r="E5" s="9" t="s">
        <v>6</v>
      </c>
      <c r="F5" s="9" t="s">
        <v>14</v>
      </c>
      <c r="G5" s="9" t="s">
        <v>15</v>
      </c>
    </row>
    <row r="6" spans="1:7">
      <c r="A6" s="10"/>
      <c r="B6" s="11"/>
      <c r="C6" s="12"/>
      <c r="D6" s="13"/>
      <c r="E6" s="14"/>
      <c r="F6" s="14"/>
      <c r="G6" s="14"/>
    </row>
    <row r="7" spans="1:7">
      <c r="A7" s="15"/>
      <c r="B7" s="16"/>
      <c r="C7" s="17" t="s">
        <v>44</v>
      </c>
      <c r="D7" s="17"/>
      <c r="E7" s="16"/>
      <c r="F7" s="16"/>
      <c r="G7" s="16"/>
    </row>
    <row r="10" spans="1:7" s="22" customFormat="1">
      <c r="A10" s="18" t="s">
        <v>3</v>
      </c>
      <c r="B10" s="19"/>
      <c r="C10" s="53" t="s">
        <v>2</v>
      </c>
      <c r="D10" s="20"/>
      <c r="E10" s="21"/>
      <c r="F10" s="21"/>
      <c r="G10" s="21"/>
    </row>
    <row r="12" spans="1:7" ht="299.25">
      <c r="A12" s="23" t="s">
        <v>16</v>
      </c>
      <c r="C12" s="1" t="s">
        <v>33</v>
      </c>
      <c r="D12" s="2" t="s">
        <v>17</v>
      </c>
      <c r="E12" s="3">
        <v>270</v>
      </c>
      <c r="G12" s="3">
        <f>ROUND(E12*F12,2)</f>
        <v>0</v>
      </c>
    </row>
    <row r="14" spans="1:7" ht="63">
      <c r="A14" s="23" t="s">
        <v>21</v>
      </c>
      <c r="C14" s="1" t="s">
        <v>42</v>
      </c>
      <c r="D14" s="2" t="s">
        <v>35</v>
      </c>
      <c r="E14" s="3">
        <v>1</v>
      </c>
      <c r="G14" s="3">
        <f>ROUND(E14*F14,2)</f>
        <v>0</v>
      </c>
    </row>
    <row r="16" spans="1:7" ht="112.5">
      <c r="A16" s="23" t="s">
        <v>41</v>
      </c>
      <c r="C16" s="1" t="s">
        <v>37</v>
      </c>
      <c r="D16" s="2" t="s">
        <v>17</v>
      </c>
      <c r="E16" s="3">
        <v>1070</v>
      </c>
      <c r="G16" s="3">
        <f>ROUND(E16*F16,2)</f>
        <v>0</v>
      </c>
    </row>
    <row r="18" spans="1:9" ht="112.5">
      <c r="A18" s="23" t="s">
        <v>22</v>
      </c>
      <c r="C18" s="1" t="s">
        <v>38</v>
      </c>
      <c r="D18" s="2" t="s">
        <v>18</v>
      </c>
      <c r="E18" s="3">
        <v>50</v>
      </c>
      <c r="G18" s="3">
        <f>ROUND(E18*F18,2)</f>
        <v>0</v>
      </c>
    </row>
    <row r="20" spans="1:9" ht="112.5">
      <c r="A20" s="23" t="s">
        <v>26</v>
      </c>
      <c r="C20" s="1" t="s">
        <v>39</v>
      </c>
      <c r="D20" s="2" t="s">
        <v>17</v>
      </c>
      <c r="E20" s="3">
        <v>1070</v>
      </c>
      <c r="G20" s="3">
        <f>ROUND(E20*F20,2)</f>
        <v>0</v>
      </c>
    </row>
    <row r="22" spans="1:9" ht="92.25" customHeight="1">
      <c r="A22" s="23" t="s">
        <v>32</v>
      </c>
      <c r="B22" s="24"/>
      <c r="C22" s="1" t="s">
        <v>40</v>
      </c>
      <c r="D22" s="2" t="s">
        <v>18</v>
      </c>
      <c r="E22" s="3">
        <v>390</v>
      </c>
      <c r="G22" s="3">
        <f>ROUND(E22*F22,2)</f>
        <v>0</v>
      </c>
    </row>
    <row r="24" spans="1:9">
      <c r="B24" s="24"/>
      <c r="I24" s="30"/>
    </row>
    <row r="25" spans="1:9" ht="47.25">
      <c r="A25" s="23" t="s">
        <v>34</v>
      </c>
      <c r="B25" s="24"/>
      <c r="C25" s="1" t="s">
        <v>27</v>
      </c>
      <c r="I25" s="30"/>
    </row>
    <row r="26" spans="1:9" ht="18">
      <c r="B26" s="24" t="s">
        <v>23</v>
      </c>
      <c r="C26" s="1" t="s">
        <v>30</v>
      </c>
      <c r="D26" s="2" t="s">
        <v>31</v>
      </c>
      <c r="E26" s="3">
        <v>1</v>
      </c>
      <c r="G26" s="3">
        <f>E26*F26</f>
        <v>0</v>
      </c>
      <c r="I26" s="30"/>
    </row>
    <row r="27" spans="1:9" ht="18">
      <c r="B27" s="24" t="s">
        <v>24</v>
      </c>
      <c r="C27" s="1" t="s">
        <v>28</v>
      </c>
      <c r="D27" s="2" t="s">
        <v>31</v>
      </c>
      <c r="E27" s="3">
        <v>1</v>
      </c>
      <c r="G27" s="3">
        <f>E27*F27</f>
        <v>0</v>
      </c>
      <c r="I27" s="30"/>
    </row>
    <row r="28" spans="1:9">
      <c r="B28" s="24" t="s">
        <v>25</v>
      </c>
      <c r="C28" s="1" t="s">
        <v>29</v>
      </c>
      <c r="D28" s="2" t="s">
        <v>31</v>
      </c>
      <c r="E28" s="3">
        <v>1</v>
      </c>
      <c r="G28" s="3">
        <f>E28*F28</f>
        <v>0</v>
      </c>
      <c r="I28" s="30"/>
    </row>
    <row r="29" spans="1:9">
      <c r="B29" s="24"/>
      <c r="I29" s="30"/>
    </row>
    <row r="31" spans="1:9" s="22" customFormat="1">
      <c r="A31" s="25"/>
      <c r="B31" s="26"/>
      <c r="C31" s="55" t="str">
        <f>"UKUPNO "&amp;C10&amp;  "  DIONICA 1"</f>
        <v>UKUPNO KOLNIČKA KONSTRUKCIJA  DIONICA 1</v>
      </c>
      <c r="D31" s="28"/>
      <c r="E31" s="29"/>
      <c r="F31" s="29"/>
      <c r="G31" s="29">
        <f>SUM(G11:G30)</f>
        <v>0</v>
      </c>
    </row>
    <row r="34" spans="1:10" s="22" customFormat="1">
      <c r="A34" s="23"/>
      <c r="B34" s="31"/>
      <c r="C34" s="1"/>
      <c r="D34" s="2"/>
      <c r="E34" s="3"/>
      <c r="F34" s="3"/>
      <c r="G34" s="3"/>
      <c r="H34" s="4"/>
      <c r="I34" s="4"/>
      <c r="J34" s="4"/>
    </row>
    <row r="35" spans="1:10" s="22" customFormat="1">
      <c r="A35" s="32"/>
      <c r="B35" s="33"/>
      <c r="C35" s="27"/>
      <c r="D35" s="34"/>
      <c r="E35" s="35"/>
      <c r="F35" s="35"/>
      <c r="G35" s="36"/>
      <c r="H35" s="4"/>
      <c r="I35" s="4"/>
      <c r="J35" s="4"/>
    </row>
    <row r="36" spans="1:10" s="22" customFormat="1">
      <c r="A36" s="37"/>
      <c r="B36" s="38"/>
      <c r="C36" s="39"/>
      <c r="D36" s="40"/>
      <c r="E36" s="41"/>
      <c r="F36" s="41"/>
      <c r="G36" s="41"/>
      <c r="I36" s="54"/>
    </row>
    <row r="37" spans="1:10">
      <c r="A37" s="42"/>
      <c r="B37" s="43"/>
      <c r="C37" s="44"/>
      <c r="D37" s="45"/>
      <c r="E37" s="46"/>
      <c r="F37" s="46"/>
      <c r="G37" s="46"/>
      <c r="H37" s="22"/>
      <c r="I37" s="22"/>
      <c r="J37" s="22"/>
    </row>
    <row r="38" spans="1:10" ht="16.5" thickBot="1">
      <c r="A38" s="47"/>
      <c r="B38" s="48"/>
      <c r="C38" s="49"/>
      <c r="D38" s="50"/>
      <c r="E38" s="51"/>
      <c r="F38" s="51"/>
      <c r="G38" s="51"/>
      <c r="H38" s="22"/>
      <c r="I38" s="22"/>
      <c r="J38" s="22"/>
    </row>
    <row r="39" spans="1:10" ht="16.5" thickTop="1">
      <c r="A39" s="15"/>
      <c r="B39" s="16"/>
      <c r="C39" s="17" t="s">
        <v>45</v>
      </c>
      <c r="D39" s="17"/>
      <c r="E39" s="16"/>
      <c r="F39" s="16"/>
      <c r="G39" s="16"/>
      <c r="H39" s="22"/>
      <c r="I39" s="54"/>
      <c r="J39" s="22"/>
    </row>
    <row r="40" spans="1:10">
      <c r="H40" s="22"/>
      <c r="I40" s="22"/>
      <c r="J40" s="22"/>
    </row>
    <row r="42" spans="1:10">
      <c r="A42" s="18" t="s">
        <v>46</v>
      </c>
      <c r="B42" s="19"/>
      <c r="C42" s="53" t="s">
        <v>2</v>
      </c>
      <c r="D42" s="20"/>
      <c r="E42" s="21"/>
      <c r="F42" s="21"/>
      <c r="G42" s="21"/>
    </row>
    <row r="44" spans="1:10" ht="299.25">
      <c r="A44" s="23" t="s">
        <v>47</v>
      </c>
      <c r="C44" s="1" t="s">
        <v>33</v>
      </c>
      <c r="D44" s="2" t="s">
        <v>17</v>
      </c>
      <c r="E44" s="3">
        <v>130</v>
      </c>
      <c r="G44" s="3">
        <f>ROUND(E44*F44,2)</f>
        <v>0</v>
      </c>
    </row>
    <row r="46" spans="1:10" ht="112.5">
      <c r="A46" s="23" t="s">
        <v>48</v>
      </c>
      <c r="C46" s="1" t="s">
        <v>49</v>
      </c>
      <c r="D46" s="2" t="s">
        <v>17</v>
      </c>
      <c r="E46" s="3">
        <v>1100</v>
      </c>
      <c r="G46" s="3">
        <f>ROUND(E46*F46,2)</f>
        <v>0</v>
      </c>
    </row>
    <row r="48" spans="1:10" ht="112.5">
      <c r="A48" s="23" t="s">
        <v>50</v>
      </c>
      <c r="C48" s="1" t="s">
        <v>51</v>
      </c>
      <c r="D48" s="2" t="s">
        <v>18</v>
      </c>
      <c r="E48" s="3">
        <v>30</v>
      </c>
      <c r="G48" s="3">
        <f>ROUND(E48*F48,2)</f>
        <v>0</v>
      </c>
    </row>
    <row r="50" spans="1:7" ht="112.5">
      <c r="A50" s="23" t="s">
        <v>52</v>
      </c>
      <c r="C50" s="1" t="s">
        <v>39</v>
      </c>
      <c r="D50" s="2" t="s">
        <v>17</v>
      </c>
      <c r="E50" s="3">
        <v>1100</v>
      </c>
      <c r="G50" s="3">
        <f>ROUND(E50*F50,2)</f>
        <v>0</v>
      </c>
    </row>
    <row r="52" spans="1:7" ht="144">
      <c r="A52" s="23" t="s">
        <v>53</v>
      </c>
      <c r="B52" s="24"/>
      <c r="C52" s="1" t="s">
        <v>61</v>
      </c>
      <c r="D52" s="2" t="s">
        <v>18</v>
      </c>
      <c r="E52" s="3">
        <v>500</v>
      </c>
      <c r="G52" s="3">
        <f>ROUND(E52*F52,2)</f>
        <v>0</v>
      </c>
    </row>
    <row r="53" spans="1:7">
      <c r="B53" s="24"/>
    </row>
    <row r="54" spans="1:7" ht="63">
      <c r="A54" s="23" t="s">
        <v>54</v>
      </c>
      <c r="B54" s="24"/>
      <c r="C54" s="1" t="s">
        <v>55</v>
      </c>
      <c r="D54" s="2" t="s">
        <v>0</v>
      </c>
      <c r="E54" s="3">
        <v>250</v>
      </c>
      <c r="G54" s="3">
        <f>ROUND(E54*F54,2)</f>
        <v>0</v>
      </c>
    </row>
    <row r="56" spans="1:7" ht="144">
      <c r="A56" s="23" t="s">
        <v>56</v>
      </c>
      <c r="B56" s="24"/>
      <c r="C56" s="1" t="s">
        <v>57</v>
      </c>
      <c r="D56" s="2" t="s">
        <v>0</v>
      </c>
      <c r="E56" s="3">
        <v>50</v>
      </c>
      <c r="G56" s="3">
        <f>ROUND(E56*F56,2)</f>
        <v>0</v>
      </c>
    </row>
    <row r="57" spans="1:7">
      <c r="B57" s="24"/>
    </row>
    <row r="58" spans="1:7" ht="47.25">
      <c r="A58" s="23" t="s">
        <v>58</v>
      </c>
      <c r="B58" s="24"/>
      <c r="C58" s="1" t="s">
        <v>27</v>
      </c>
    </row>
    <row r="59" spans="1:7" ht="18">
      <c r="B59" s="24" t="s">
        <v>23</v>
      </c>
      <c r="C59" s="1" t="s">
        <v>30</v>
      </c>
      <c r="D59" s="2" t="s">
        <v>31</v>
      </c>
      <c r="E59" s="3">
        <v>1</v>
      </c>
      <c r="G59" s="3">
        <f>E59*F59</f>
        <v>0</v>
      </c>
    </row>
    <row r="60" spans="1:7" ht="18">
      <c r="B60" s="24" t="s">
        <v>24</v>
      </c>
      <c r="C60" s="1" t="s">
        <v>28</v>
      </c>
      <c r="D60" s="2" t="s">
        <v>31</v>
      </c>
      <c r="E60" s="3">
        <v>1</v>
      </c>
      <c r="G60" s="3">
        <f>E60*F60</f>
        <v>0</v>
      </c>
    </row>
    <row r="61" spans="1:7">
      <c r="B61" s="24" t="s">
        <v>25</v>
      </c>
      <c r="C61" s="1" t="s">
        <v>29</v>
      </c>
      <c r="D61" s="2" t="s">
        <v>31</v>
      </c>
      <c r="E61" s="3">
        <v>1</v>
      </c>
      <c r="G61" s="3">
        <f>E61*F61</f>
        <v>0</v>
      </c>
    </row>
    <row r="62" spans="1:7">
      <c r="B62" s="24"/>
    </row>
    <row r="64" spans="1:7">
      <c r="A64" s="25"/>
      <c r="B64" s="26"/>
      <c r="C64" s="55" t="str">
        <f>"UKUPNO "&amp;C42&amp; " DIONICA 2"</f>
        <v>UKUPNO KOLNIČKA KONSTRUKCIJA DIONICA 2</v>
      </c>
      <c r="D64" s="28"/>
      <c r="E64" s="29"/>
      <c r="F64" s="29"/>
      <c r="G64" s="29">
        <f>SUM(G43:G63)</f>
        <v>0</v>
      </c>
    </row>
    <row r="68" spans="1:7">
      <c r="A68" s="62"/>
      <c r="B68" s="63"/>
      <c r="C68" s="64" t="s">
        <v>5</v>
      </c>
      <c r="D68" s="65"/>
      <c r="E68" s="66"/>
      <c r="F68" s="66"/>
      <c r="G68" s="67"/>
    </row>
    <row r="69" spans="1:7">
      <c r="A69" s="42"/>
      <c r="B69" s="43"/>
      <c r="C69" s="1" t="s">
        <v>59</v>
      </c>
      <c r="D69" s="45"/>
      <c r="E69" s="46"/>
      <c r="F69" s="46"/>
      <c r="G69" s="46">
        <f>G31</f>
        <v>0</v>
      </c>
    </row>
    <row r="70" spans="1:7">
      <c r="A70" s="37"/>
      <c r="B70" s="38"/>
      <c r="C70" s="56" t="s">
        <v>60</v>
      </c>
      <c r="D70" s="40"/>
      <c r="E70" s="41"/>
      <c r="F70" s="41"/>
      <c r="G70" s="41">
        <f>G64</f>
        <v>0</v>
      </c>
    </row>
    <row r="71" spans="1:7">
      <c r="A71" s="57"/>
      <c r="B71" s="58"/>
      <c r="C71" s="59" t="s">
        <v>1</v>
      </c>
      <c r="D71" s="60"/>
      <c r="E71" s="61"/>
      <c r="F71" s="61"/>
      <c r="G71" s="61">
        <f>G69+G70</f>
        <v>0</v>
      </c>
    </row>
    <row r="72" spans="1:7" ht="16.5" thickBot="1">
      <c r="A72" s="47"/>
      <c r="B72" s="48"/>
      <c r="C72" s="49" t="s">
        <v>20</v>
      </c>
      <c r="D72" s="50"/>
      <c r="E72" s="51"/>
      <c r="F72" s="51"/>
      <c r="G72" s="51">
        <f>ROUND(G71*0.25,2)</f>
        <v>0</v>
      </c>
    </row>
    <row r="73" spans="1:7" ht="16.5" thickTop="1">
      <c r="A73" s="42"/>
      <c r="B73" s="43"/>
      <c r="C73" s="44" t="s">
        <v>4</v>
      </c>
      <c r="D73" s="52"/>
      <c r="E73" s="46"/>
      <c r="F73" s="46"/>
      <c r="G73" s="46">
        <f>SUM(G71:G72)</f>
        <v>0</v>
      </c>
    </row>
  </sheetData>
  <mergeCells count="3">
    <mergeCell ref="A2:B2"/>
    <mergeCell ref="A3:B3"/>
    <mergeCell ref="A4:B4"/>
  </mergeCells>
  <pageMargins left="0.35433070866141736" right="0" top="0.47244094488188981" bottom="0.51181102362204722" header="0.15748031496062992" footer="0.15748031496062992"/>
  <pageSetup paperSize="9" scale="82" orientation="portrait" r:id="rId1"/>
  <headerFooter alignWithMargins="0"/>
  <rowBreaks count="1" manualBreakCount="1">
    <brk id="2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1. poljski put</vt:lpstr>
      <vt:lpstr>'1. poljski put'!Podrucje_ispisa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Procelnik</cp:lastModifiedBy>
  <cp:lastPrinted>2025-07-01T12:13:20Z</cp:lastPrinted>
  <dcterms:created xsi:type="dcterms:W3CDTF">2008-11-24T09:26:23Z</dcterms:created>
  <dcterms:modified xsi:type="dcterms:W3CDTF">2025-07-02T09:56:37Z</dcterms:modified>
</cp:coreProperties>
</file>