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Općina SG\Desktop\JEDNOSTAVNA NABAVA\2021\Mrtvačnica Uskoci\poziv na dostavu ponuda\"/>
    </mc:Choice>
  </mc:AlternateContent>
  <xr:revisionPtr revIDLastSave="0" documentId="13_ncr:1_{9E84D375-BD5C-4BAE-815C-E3135265D39A}" xr6:coauthVersionLast="47" xr6:coauthVersionMax="47" xr10:uidLastSave="{00000000-0000-0000-0000-000000000000}"/>
  <bookViews>
    <workbookView xWindow="-120" yWindow="-120" windowWidth="29040" windowHeight="15840" activeTab="3" xr2:uid="{00000000-000D-0000-FFFF-FFFF00000000}"/>
  </bookViews>
  <sheets>
    <sheet name="građevinsko-obrtnički" sheetId="1" r:id="rId1"/>
    <sheet name="Vodovod i kanalizacija" sheetId="2" r:id="rId2"/>
    <sheet name="Elektro radovi" sheetId="4" r:id="rId3"/>
    <sheet name="Rekapitulacija" sheetId="5" r:id="rId4"/>
    <sheet name="List2" sheetId="3"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9" i="1" l="1"/>
  <c r="F282" i="1"/>
  <c r="F58" i="4" l="1"/>
  <c r="F55" i="4"/>
  <c r="F52" i="4"/>
  <c r="F49" i="4"/>
  <c r="F46" i="4"/>
  <c r="F43" i="4"/>
  <c r="F40" i="4"/>
  <c r="F37" i="4"/>
  <c r="F34" i="4"/>
  <c r="F31" i="4"/>
  <c r="F28" i="4"/>
  <c r="F25" i="4"/>
  <c r="F22" i="4"/>
  <c r="F19" i="4"/>
  <c r="F16" i="4"/>
  <c r="F13" i="4"/>
  <c r="F10" i="4"/>
  <c r="F7" i="4"/>
  <c r="F60" i="4" s="1"/>
  <c r="E9" i="5" s="1"/>
  <c r="F121" i="2" l="1"/>
  <c r="F120" i="2"/>
  <c r="F119" i="2"/>
  <c r="F118" i="2"/>
  <c r="F117" i="2"/>
  <c r="F116" i="2"/>
  <c r="F115" i="2"/>
  <c r="F114" i="2"/>
  <c r="F107" i="2"/>
  <c r="F102" i="2"/>
  <c r="F94" i="2"/>
  <c r="F84" i="2"/>
  <c r="F83" i="2"/>
  <c r="F73" i="2"/>
  <c r="F70" i="2"/>
  <c r="F60" i="2"/>
  <c r="F53" i="2"/>
  <c r="F51" i="2"/>
  <c r="F49" i="2"/>
  <c r="F47" i="2"/>
  <c r="F41" i="2"/>
  <c r="F39" i="2"/>
  <c r="F37" i="2"/>
  <c r="F29" i="2"/>
  <c r="F27" i="2"/>
  <c r="F25" i="2"/>
  <c r="F18" i="2"/>
  <c r="F20" i="2" s="1"/>
  <c r="F130" i="2" s="1"/>
  <c r="F12" i="2"/>
  <c r="F10" i="2"/>
  <c r="F8" i="2"/>
  <c r="F6" i="2"/>
  <c r="F280" i="1"/>
  <c r="F278" i="1"/>
  <c r="F271" i="1"/>
  <c r="F269" i="1"/>
  <c r="F267" i="1"/>
  <c r="F265" i="1"/>
  <c r="F263" i="1"/>
  <c r="F258" i="1"/>
  <c r="F256" i="1"/>
  <c r="F255" i="1"/>
  <c r="F245" i="1"/>
  <c r="F244" i="1"/>
  <c r="F242" i="1"/>
  <c r="F239" i="1"/>
  <c r="F238" i="1"/>
  <c r="F230" i="1"/>
  <c r="F228" i="1"/>
  <c r="F226" i="1"/>
  <c r="F224" i="1"/>
  <c r="F223" i="1"/>
  <c r="F222" i="1"/>
  <c r="F218" i="1"/>
  <c r="F217" i="1"/>
  <c r="F216" i="1"/>
  <c r="F213" i="1"/>
  <c r="F203" i="1"/>
  <c r="F201" i="1"/>
  <c r="F199" i="1"/>
  <c r="F191" i="1"/>
  <c r="F188" i="1"/>
  <c r="F185" i="1"/>
  <c r="F182" i="1"/>
  <c r="F179" i="1"/>
  <c r="F178" i="1"/>
  <c r="F164" i="1"/>
  <c r="F162" i="1"/>
  <c r="F159" i="1"/>
  <c r="F156" i="1"/>
  <c r="F154" i="1"/>
  <c r="F152" i="1"/>
  <c r="F149" i="1"/>
  <c r="F146" i="1"/>
  <c r="F143" i="1"/>
  <c r="F141" i="1"/>
  <c r="F131" i="1"/>
  <c r="F129" i="1"/>
  <c r="F125" i="1"/>
  <c r="F123" i="1"/>
  <c r="F122" i="1"/>
  <c r="F118" i="1"/>
  <c r="F115" i="1"/>
  <c r="F107" i="1"/>
  <c r="F104" i="1"/>
  <c r="F103" i="1"/>
  <c r="F100" i="1"/>
  <c r="F99" i="1"/>
  <c r="F96" i="1"/>
  <c r="F95" i="1"/>
  <c r="F92" i="1"/>
  <c r="F91" i="1"/>
  <c r="F87" i="1"/>
  <c r="F86" i="1"/>
  <c r="F83" i="1"/>
  <c r="F82" i="1"/>
  <c r="F79" i="1"/>
  <c r="F70" i="1"/>
  <c r="F68" i="1"/>
  <c r="F66" i="1"/>
  <c r="F64" i="1"/>
  <c r="F62" i="1"/>
  <c r="F60" i="1"/>
  <c r="F58" i="1"/>
  <c r="F56" i="1"/>
  <c r="F54" i="1"/>
  <c r="F52" i="1"/>
  <c r="F50" i="1"/>
  <c r="F48" i="1"/>
  <c r="F166" i="1" l="1"/>
  <c r="F283" i="1"/>
  <c r="F303" i="1" s="1"/>
  <c r="F109" i="2"/>
  <c r="F123" i="2"/>
  <c r="F144" i="2" s="1"/>
  <c r="F55" i="2"/>
  <c r="F135" i="2" s="1"/>
  <c r="F62" i="2"/>
  <c r="F136" i="2" s="1"/>
  <c r="F75" i="2"/>
  <c r="F139" i="2" s="1"/>
  <c r="F86" i="2"/>
  <c r="F142" i="2" s="1"/>
  <c r="F143" i="2"/>
  <c r="F31" i="2"/>
  <c r="F131" i="2" s="1"/>
  <c r="F14" i="2"/>
  <c r="F129" i="2" s="1"/>
  <c r="F43" i="2"/>
  <c r="F134" i="2" s="1"/>
  <c r="F109" i="1"/>
  <c r="F290" i="1" s="1"/>
  <c r="F133" i="1"/>
  <c r="F291" i="1" s="1"/>
  <c r="F292" i="1"/>
  <c r="F193" i="1"/>
  <c r="F297" i="1" s="1"/>
  <c r="F205" i="1"/>
  <c r="F298" i="1" s="1"/>
  <c r="F273" i="1"/>
  <c r="F302" i="1" s="1"/>
  <c r="F72" i="1"/>
  <c r="F289" i="1" s="1"/>
  <c r="F232" i="1"/>
  <c r="F299" i="1" s="1"/>
  <c r="F247" i="1"/>
  <c r="F300" i="1" s="1"/>
  <c r="F260" i="1"/>
  <c r="F301" i="1" s="1"/>
  <c r="F304" i="1" l="1"/>
  <c r="F293" i="1"/>
  <c r="F306" i="1" s="1"/>
  <c r="F146" i="2"/>
  <c r="E8" i="5" s="1"/>
  <c r="E7" i="5"/>
  <c r="E10" i="5" l="1"/>
  <c r="E11" i="5" s="1"/>
  <c r="E12" i="5" s="1"/>
</calcChain>
</file>

<file path=xl/sharedStrings.xml><?xml version="1.0" encoding="utf-8"?>
<sst xmlns="http://schemas.openxmlformats.org/spreadsheetml/2006/main" count="608" uniqueCount="375">
  <si>
    <t>UVJETI IZGRADNJE</t>
  </si>
  <si>
    <t>REKAPITULACIJA</t>
  </si>
  <si>
    <t>1.</t>
  </si>
  <si>
    <t>GRAĐEVINSKI RADOVI</t>
  </si>
  <si>
    <t>1.1.</t>
  </si>
  <si>
    <t>ZEMLJANI RADOVI</t>
  </si>
  <si>
    <t>1.2.</t>
  </si>
  <si>
    <t>BETONSKI I ARMIRANO BETONSKI RADOVI</t>
  </si>
  <si>
    <t>1.3.</t>
  </si>
  <si>
    <t>ZIDARSKI RADOVI</t>
  </si>
  <si>
    <t>1.4.</t>
  </si>
  <si>
    <t>IZOLATERSKI RADOVI</t>
  </si>
  <si>
    <t>2.</t>
  </si>
  <si>
    <t>OBRTNIČKI RADOVI</t>
  </si>
  <si>
    <t>2.1.</t>
  </si>
  <si>
    <t>FASADERSKI RADOVI</t>
  </si>
  <si>
    <t>2.2.</t>
  </si>
  <si>
    <t>LIMARSKI RADOVI</t>
  </si>
  <si>
    <t>2.3.</t>
  </si>
  <si>
    <t>STOLARSKI RADOVI</t>
  </si>
  <si>
    <t>2.4.</t>
  </si>
  <si>
    <t>KERAMIČARSKI RADOVI</t>
  </si>
  <si>
    <t>2.5.</t>
  </si>
  <si>
    <t>SOBOSLIKARSKO LIČILAČKI RADOVI</t>
  </si>
  <si>
    <t>2.6.</t>
  </si>
  <si>
    <t>VANJSKO UREĐENJE</t>
  </si>
  <si>
    <t>2.7.</t>
  </si>
  <si>
    <t>RAZNI RADOVI</t>
  </si>
  <si>
    <t>OPĆI UVJETI UZ TROŠKOVNIK</t>
  </si>
  <si>
    <t>A/</t>
  </si>
  <si>
    <t>B/</t>
  </si>
  <si>
    <t>C/</t>
  </si>
  <si>
    <t>D/</t>
  </si>
  <si>
    <t>E/</t>
  </si>
  <si>
    <t>F/</t>
  </si>
  <si>
    <t>G/</t>
  </si>
  <si>
    <t>H/</t>
  </si>
  <si>
    <t>1.1.1.</t>
  </si>
  <si>
    <t xml:space="preserve">Radovi na pripremi terena za početak  iskopa na cijeloj površini obuhvata. U cijenu je obuhvaćeno i eventualno uklanjanje raslinja koje bi smetalo izvođenju radova, čišćenje terena od smeća i manjih prepreka , te sav potreban odvoz na gradsku deponiju. 
</t>
  </si>
  <si>
    <t>paušal</t>
  </si>
  <si>
    <t>1.1.2.</t>
  </si>
  <si>
    <t>Ogranizacija gradilišta s ogradama, ulaznim vratima za osoblje i vozila, odlagalištem za materijal i iskope.
Obračun po kompletu organizacije gradilišta.</t>
  </si>
  <si>
    <t>komplet</t>
  </si>
  <si>
    <t>1.1.3.</t>
  </si>
  <si>
    <t>Iskolčenje objekata 
Iskolčenje objekata obuhvaća sva geodetska mjerenja kojima se podaci s projekta prenose na teren (vertikalno i horizontalno), obnavljanje i održavanje iskolčenih oznaka na terenu za sve vrijeme građenja.</t>
  </si>
  <si>
    <t>1.1.4.</t>
  </si>
  <si>
    <t>Strojno skidanje površinskog sloja humusa u sloju debljine 20 cm sa zemljanih površina unutar površine obuhvata. Materijal iz iskopa privremeno deponirati na gradilištu za potrebe planiranja okolnog terena po završetku objekta. Količina iskopanog materijala obračunata je u sraslom stanju zemlje bez dodatka na rastresitost.
Obračun po m3 stvarno izvedenih radova.</t>
  </si>
  <si>
    <t>m3</t>
  </si>
  <si>
    <t>1.1.5.</t>
  </si>
  <si>
    <t>Strojni i djelomično ručni iskop terena pretpostavljene "C" kategorije za trakaste temelje s pravilnom i potpunom obradom profila iskopa i s transportom zemlje na gradilišnu deponiju radi ponovne ugradnje između temelja i  nadtemeljnih zidova, te iskop terena zbog ugradnje tampona za postavu betonskih opločnjaka i asfalta sa odvozom viška materijala na deponiju sa zbrinjavanjem istog. 
U cijenu su uključeni svi horizontalni i vertikalni prijenosi, zaštita i razupiranje jame, eventualno crpljenje vode, utovari i istovari u prijevozna sredstva, privremena odlaganja, prijevoz i odlaganje viška materijala na gradsku deponiju, te svi radovi na uređenju i čišćenju terena poslije završetka radova.
Količina iskopane zemlje obračunata je po m3 tla u sraslom stanju. Točna kategorija tla će se odrediti prema stvarnom stanju na terenu.</t>
  </si>
  <si>
    <t>1.1.6.</t>
  </si>
  <si>
    <t>Ugradnja iskopane zemlje iz temelja u prostor između temelja i nadtemeljnih zidova i okoliš. Nasip izvesti u slojevima od 30 cm s vrlo laganim zbijanjem. Obračun po m3 nasipa u zbijenom stanju.</t>
  </si>
  <si>
    <t>1.1.7.</t>
  </si>
  <si>
    <t>Dobava i razastiranje dobro graduiranog šljunčanog materijala  za izravnanje površine kao podloge za podnu ploče prizemlja. Nasip se izvodi u sloju debljine cca 25 cm sa zbijanjem. Cijena uključuje poravnanje nivelete ± 1 cm. Obračun po m3 tampona u zbijenom stanju.</t>
  </si>
  <si>
    <t>1.1.8.</t>
  </si>
  <si>
    <t>Dobava i razastiranje humusa u debljini sloja od 30 cm na planirane zelene površine.
Obračun po m2 stvarno izvedenih radova.</t>
  </si>
  <si>
    <t>m2</t>
  </si>
  <si>
    <t>1.1.9.</t>
  </si>
  <si>
    <t>Uklanjanje postojeće vanjske slavine i betonskog postolja te ponovna montaža istog na poziciji udaljenoj cca 10 m dalje. U cijenu uključiti otpajanje slavine, podužetak cijevnog razvoda sa svim zemljanim i ostalim radovima, uklanjanje betonske podloge, te ponovno betoniranje podloge za postavu slavine i postolja. Obračun po kompletu.</t>
  </si>
  <si>
    <t>1.1.10.</t>
  </si>
  <si>
    <t>Uklanjanje postojećih limenih vertikala i horzontala sa spojnim priborom te zbrinjavenje istih na trajnoj deponiji. Obračun po m1.</t>
  </si>
  <si>
    <t>m1</t>
  </si>
  <si>
    <t>1.1.11.</t>
  </si>
  <si>
    <t>Uklanjanje postojećeg drveća i čepresa sa korjenjem, te zbrinjavanjem ostataka istog. Obračun po komadu.</t>
  </si>
  <si>
    <t>kom</t>
  </si>
  <si>
    <t>1.1.12.</t>
  </si>
  <si>
    <t>Uklanjanje postojećih čempresa sa korjenjem, te zbrinjavanje ostataka istih. Obračun po m2 uklonjenih čempresa.</t>
  </si>
  <si>
    <t>UKUPNO:</t>
  </si>
  <si>
    <t>BETONSKI I ARMIRANO-BETONSKI RADOVI</t>
  </si>
  <si>
    <t>1.2.1.</t>
  </si>
  <si>
    <t>Betoniranje armiranobetonskih trakastih temelja prema nacrtu  betonom klase C25/30. Temelji se betoniraju u zemlji.
Kod izvođenja temelja treba izvesti radove vezane na instalacije: razni prodori i potrebne ugradnje kanalizacionih cijevi za temeljni razvod kanalizacije i drugih instalacija, sve prema projektu kanalizacije i projektima ostalih instalacija.
Obračun po m3 betona.
Armatura obračunata u posebnoj stavci.</t>
  </si>
  <si>
    <t xml:space="preserve"> - beton</t>
  </si>
  <si>
    <t>1.2.2.</t>
  </si>
  <si>
    <t>Betoniranje armiranobetonskih nadtemeljnih zidova u glatkoj dvostranoj oplati betonom klase C25/30. Zidovi su debljine 25 cm, prema nacrtu.
Kod betoniranja zidova potrebno je ostaviti otvore u zidovima za prolaz instalacija prema projektima instalacija.
Obračun po m3 betona i m2 oplate.
Armatura obračunata u posebnoj stavci.</t>
  </si>
  <si>
    <t xml:space="preserve"> - oplata</t>
  </si>
  <si>
    <t>1.2.3.</t>
  </si>
  <si>
    <t>Betoniranje arm. bet. podne ploče prizemlja i kosih ploča s nazubom vanjskih stubišta u glatkoj oplati betonom klase C25/30. Debljina podne ploče i ploča stubišnih krakova 15 cm. Presjek stuba prema nacrtu. Površinu ploče zagladiti za postavu horizontalne hidroizolacije.
Obračun po m3 betona i m2 oplate.
Armatura obračunata u posebnoj stavci.</t>
  </si>
  <si>
    <t>1.2.4.</t>
  </si>
  <si>
    <t>Betoniranje arm. bet. vertikalnih serklaža, zidova i stupova betonom klase C25/30 u dvostranoj i trostranoj oplati. Obavezno vertikalne serklaže betonirati "na zub" (šmorc) sa zidovima od opeke, te armaturu povezati s armaturom serklaža stropne ploče. Armatura obračunata u posebnoj stavci.</t>
  </si>
  <si>
    <t>Armatura obračunata u posebnoj stavci.</t>
  </si>
  <si>
    <t>1.2.5.</t>
  </si>
  <si>
    <t>Betoniranje armiranobetonskih nadvoja i greda betonom klase C25/30 u trostranoj oplati s podupiranjem. 
Armatura obračunata u posebnoj stavci.</t>
  </si>
  <si>
    <t>1.2.6.</t>
  </si>
  <si>
    <t>Betoniranje arm. bet. horizontalnih serklaža betonom klase C25/30. 
Armatura obračunata u posebnoj stavci.</t>
  </si>
  <si>
    <t>1.2.7.</t>
  </si>
  <si>
    <t>Izvedba ravnog armiranobetonskog stropa iznad prizemlja. Ukupna debljina 15 cm.
Betoniranje izvesti betonom C 25/30, sa agregatom sitnije granulacije u skladu s debljinom ploče.
Armatura obračunata u posebnoj stavci.</t>
  </si>
  <si>
    <t>1.2.8.</t>
  </si>
  <si>
    <t>Izrada, dobava i sječenje, ravnanje, savijanje i postava srednje složene armature prema važećim propisima, statičkom proračunu i nacrtima armature. U jediničnu cijenu je uključeno i zavarivanjenje armature gdje je to projektom konstrukcije predviđeno.</t>
  </si>
  <si>
    <t xml:space="preserve"> a) RA i MAR, B500 B</t>
  </si>
  <si>
    <t>kg</t>
  </si>
  <si>
    <t xml:space="preserve"> ZIDARSKI RADOVI</t>
  </si>
  <si>
    <t>1.3.1.</t>
  </si>
  <si>
    <t>1.3.2.</t>
  </si>
  <si>
    <t>Zidanje unutarnjih pregradnih zidova od šuplje blok opeke debljine 10 cm. Zidanj se vrši opekom 10x50x19 cm, MO 15, u produžnom cementnom mortu marke M5. Zidanje do visine iznad vrata cca 220 cm.
U jediničnu cijenu uračunati i montažne nadvoje iznad vrata.</t>
  </si>
  <si>
    <t>Obračun po m2 zida.</t>
  </si>
  <si>
    <t>1.3.3.</t>
  </si>
  <si>
    <t>Obračun se vrši po m2. U obračunu su odbijene površine otvora veće od 3 m2.</t>
  </si>
  <si>
    <t xml:space="preserve"> - gruba i fina žbuka</t>
  </si>
  <si>
    <t xml:space="preserve"> - gruba žbuka u sanitarnim čvorovima</t>
  </si>
  <si>
    <t>1.3.4.</t>
  </si>
  <si>
    <t>Izrada grube i fine žbuke AB stropa. Ostalo kao st. 1.3.3.</t>
  </si>
  <si>
    <t>1.3.5.</t>
  </si>
  <si>
    <t>1.3.6.</t>
  </si>
  <si>
    <t>Rušenje zida i podupiranje konstrukcije do izrade novog nadvoja iznad vrata u nosivim i pregradnim zidovima. U stavku je uklučeno rušenje postojećeg zida i uklanjanje materijala za otvor i nadvoj za postavu novog nadvoja koji je takošer uključen u ciijenu stavke. Širina otvora koji se pravi je 181x206 cm. Obračun je po komadu uklonjenog zida i izvededba nadvoja iznad otvora.</t>
  </si>
  <si>
    <t xml:space="preserve"> IZOLATERSKI RADOVI</t>
  </si>
  <si>
    <t>1.4.1.</t>
  </si>
  <si>
    <r>
      <t xml:space="preserve">Horizontalna hidroizolacija i toplinska izolacija poda na tlu – </t>
    </r>
    <r>
      <rPr>
        <b/>
        <sz val="10"/>
        <rFont val="Arial Narrow"/>
        <family val="2"/>
        <charset val="238"/>
      </rPr>
      <t xml:space="preserve">P1 </t>
    </r>
    <r>
      <rPr>
        <sz val="10"/>
        <rFont val="Arial Narrow"/>
        <family val="2"/>
        <charset val="238"/>
      </rPr>
      <t xml:space="preserve"> podovi prizemlja</t>
    </r>
  </si>
  <si>
    <t>Dobava materijala i izrada izolacionih slojeva poda na tlu na armiranobetonskoj podnoj ploči od slijedećih slojeva (gledano odozgo prema dolje):
- PVC folija, položena s preklopima od 20 cm, i podignuta na rubu poda preko traka polistirena
- ekspandirani polistiren EPS 100 debljine 5,0 cm,
- PVC folija, položena s preklopima od 20 cm, i podignuta na rubu poda preko traka polistirena
- hidroizolacija – bitumenska hidroizolacijaka traka s uloškom od staklenog voala u jednom sloju debljine 0,4 cm s varenim preklopima.                                                     - hladni premaz bitumenskom masom.
Polaganje ploča polistirena izvesti s obaveznim izmicanjem sudara ploča u dva susjedna sloja. Uza zidove postaviti trake polistirena debljine 2 cm u visini završne obloge poda (plivajući pod). Hidroizolaciju izvesti ispod zidova od opeke, a na mjestima vertikalnih serklaža izvesti premaz polimercementnom hidroizolacijom u dva sloja uz dodatnu obradu prodora armature.
Izrada u svemu prema uputi proizvođača.</t>
  </si>
  <si>
    <t>1.4.2.</t>
  </si>
  <si>
    <t>Dobava i ugradnja parne brane ispod mineralne vune. Sve preklope i spojeve treba zabrtviti. Obračun po m2 stvarno izvedene površine.</t>
  </si>
  <si>
    <t>1.4.3.</t>
  </si>
  <si>
    <t>Dobava materijala i izvedba sloja toplinske izolacije tvrdim pločama od kamene vune u padu prema projektu, tlačna čvrstoća kod 10% deformacije min. 50 kPa, d = 8 cm, ploče sa preklopom. U stavku uključiti i sav potrebni pričvrsni i spojni materijal za konačno dovršenje stavke.</t>
  </si>
  <si>
    <t>1.4.4.</t>
  </si>
  <si>
    <t>Dobava materijala te izrada horizontalne hidroizolacije iz sintetičke folije na bazi mekog PVC-a, armirana poliesterskom mrežicom, UV stabilna, debljine 1,5 mm. Trake se polažu u sustavu mehaničkog učvršćenja o podlogu. Mehaničko pričvršćenje izvodi se nehrđajućim vijcima sa širokom podložnom pločicom, u skladu s proračunom proizvođača hidroizolacije. Predvidivo 3-5 kom/m². Spojevi se obrađuju zavarivanjem vrućim zrakom sa širinom vara od 4 cm i preklopom traka od 10 cm.</t>
  </si>
  <si>
    <t>Obračun po m².</t>
  </si>
  <si>
    <t>1.4.5.</t>
  </si>
  <si>
    <t>Dobava materijala te izrada vertikalne hidroizolacije (zid, nadozid, kupola, dimnjak) iz sintetičke folije na bazi mekog PVC-a, armirana poliesterskom mrežicom, UV stabilna debljine 1,5 mm.</t>
  </si>
  <si>
    <t>Traka r.š. 70 cm.</t>
  </si>
  <si>
    <t>1.4.6.</t>
  </si>
  <si>
    <t>Dobava materijala, izrada i postava profila od PVC lima, d = 1,4 mm (obostrano pocinčani čelični lim, 0,6 mm, koji je s jedne strane kaširan mekim PVC-om, d = 0,8 mm), na koji se spaja PVC folija, boja - svjetlo siva.</t>
  </si>
  <si>
    <t>Kutni učvršćujući lim i lasna r.š. 6 - 10 cm.</t>
  </si>
  <si>
    <t>1.4.7.</t>
  </si>
  <si>
    <t>Dobava materijala i brtvljenje završne kutne (putz) lajsne poliuretanskim trajnoelastičnim kitom uz prethodno nanošenje.</t>
  </si>
  <si>
    <t>1.4.8.</t>
  </si>
  <si>
    <t>Dobava materijala i obrada prodora kroz krov, PVC nearmiranom folijom, sa pričvršćenjem obujmicom i brtvljenjem PU kitom.</t>
  </si>
  <si>
    <t>1.4.9.</t>
  </si>
  <si>
    <t>Dobava materijala i izvedba vertikalnog sloja toplinske izolacije atike krova, tvrdim pločama od kamene vune,  tlačna čvrstoća kod 10% deformacije min. 50 kPa, d = 5 cm, ploče sa preklopom.</t>
  </si>
  <si>
    <t>1.4.10.</t>
  </si>
  <si>
    <t>Dobava materijala i postava razdjelnog sloja, geotekstil gustoće 100-200 gr/m², u svrhu razdvajanja toplinske izolacije od hidroizolacije.</t>
  </si>
  <si>
    <t>1.4.11.</t>
  </si>
  <si>
    <t>Dobava i ugradnja jednostrukog/dvostrukog, ravnog ili kutnog slivnika od tvrdog PVC-a, promjera 90-125 mm, s pripadajućom brtvom/manžetom za priključak na hidroizolaciju i kišnom rešetkom od tvrdog PVC-a.</t>
  </si>
  <si>
    <t>FASADERSKI RADOVI I FASADNA SKELA</t>
  </si>
  <si>
    <t>2.1.1.</t>
  </si>
  <si>
    <t xml:space="preserve"> - fasadna mineralna vuna min. 85 kg/m3</t>
  </si>
  <si>
    <t xml:space="preserve"> - ekstrudirani polistiren (XPS)</t>
  </si>
  <si>
    <t>2.1.2.</t>
  </si>
  <si>
    <t>Obračun po m2 polimer cementne žbuke.</t>
  </si>
  <si>
    <t>2.1.3.</t>
  </si>
  <si>
    <t>Obračun po m2 završne fasadne žbuke.</t>
  </si>
  <si>
    <t>2.1.4.</t>
  </si>
  <si>
    <t>2.1.5.</t>
  </si>
  <si>
    <r>
      <t>Obračun po m</t>
    </r>
    <r>
      <rPr>
        <vertAlign val="superscript"/>
        <sz val="10"/>
        <rFont val="Arial Narrow"/>
        <family val="2"/>
        <charset val="238"/>
      </rPr>
      <t>2</t>
    </r>
    <r>
      <rPr>
        <sz val="10"/>
        <rFont val="Arial Narrow"/>
        <family val="2"/>
        <charset val="238"/>
      </rPr>
      <t xml:space="preserve"> vertikalne projekcije.</t>
    </r>
  </si>
  <si>
    <t>2.2.1.</t>
  </si>
  <si>
    <t>Izrada, dobava i montaža  okruglih vertikalnih cijevi za odvod krovne vode s ravnih i kosih krovova, veličine profila do 100 mm, izvedenih od pocinčanog čeličnog lima bojanog u boju prema odabiru naručitelja, d = 0.55 mm, s potrebnim držačima (obujmicama) od pocinčanog plosnog željeza na šarnir i materijalom za pričvršćenje. Cijena uključuje i izvedbu spoja s horizontalnim odvodnim cijevima,  te  završetak cijevi s elementom ispusta.</t>
  </si>
  <si>
    <t>Obračun po m' vertikale komplet sa svim dijelovima.</t>
  </si>
  <si>
    <t>m</t>
  </si>
  <si>
    <t>2.2.2.</t>
  </si>
  <si>
    <t>Nabava materijala, izrada i postava opšava nadozida iznad krova izveden iz plastificiranog bojanog čeličnog lima min. d = 0,55 mm, razvijene širine do 600 mm. Detalj postave i učvršćenja dogovoriti na licu mjesta. U cijenu uključiti sve komplet, pomoćna i vezna sredstva do potpune funkcionalnosti detalja i vodonepropusnosti, te izvedbu spoja sa hidroizolacijom i atikom.</t>
  </si>
  <si>
    <t>2.2.3.</t>
  </si>
  <si>
    <t>Dobava izrada i montaža prihvatnog "lonca" na spoju odvoda slivnika na ravnom krovu i oborinske vertikale, izrađenog od pocinčanog bojanog plastificiranog lima debljine 0,55 mm, veličine 20/25/15 cm. Lonci se postavljaju na sjevernom i istočnom pročelju. U cijenu uključiti spoj sa horizontalnim žljebom i prihvatni "lonac". Obračun po kom, sve komplet.</t>
  </si>
  <si>
    <t xml:space="preserve"> STOLARSKI RADOVI </t>
  </si>
  <si>
    <t>Zaokretna vrata ili prozorsko krilo je lijevo ako se otvara u smjeru rotacije kazaljke na satu.</t>
  </si>
  <si>
    <t>VANJSKA STOLARIJA</t>
  </si>
  <si>
    <t>2.3.1.</t>
  </si>
  <si>
    <t xml:space="preserve">Nabava, dobava i ugradnja staklene opeke max. dimenzija 19x19x8 cm na vanjske otvore odarnice. U cijenu uključen kompletan rad, materijal, fug mase, ljepilo, skele i sve potrebno za kompletno dovršenje stavke. Obračun po komadu otvora dimenzija dolje navedenih. </t>
  </si>
  <si>
    <t>40 x 150 cm</t>
  </si>
  <si>
    <t>2.3.2.</t>
  </si>
  <si>
    <t>Aluminijsku stolariju izvesti od standardnih aluminijskih profila s prekinutim termičkim mostom u drvo dekoru - imitacija drveta, višestruko brtvljenu sa svim fazonskim komadima sa svim potrebnim profilim za ojačanja. ALU profili moraju imati mogućnost skupljanja i drenaže kondenzata. U cijenu uključiti izradu, transport do gradilišta, ugradnju, sav potreban okov (uključivo kvake, brave, ključeve i dr.), brtvljenje, purpen pjenu, vijke i dr. Za sve stavke priložiti dokaze o kvaliteti ugrađenih materijala. Sve dimenzije uzeti na licu mjesta.</t>
  </si>
  <si>
    <t>Vanjska vrata dimenzija 220x215 cm, dvokrilna sa staklenim poljem na svakom krilu vrata (stakleno polje 15x150 cm).</t>
  </si>
  <si>
    <t>Vanjska vrata dimenzija 200x205 cm, dvokrilna sa staklenim poljem na svakom krilu vrata (stakleno polje 15x150 cm).</t>
  </si>
  <si>
    <t>Vanjska vrata dimenzija 100x205 cm, jednokrilna sa staklenim poljem (stakleno polje 15x150 cm).</t>
  </si>
  <si>
    <t>UNUTARNJA STOLARIJA</t>
  </si>
  <si>
    <t>2.3.3.</t>
  </si>
  <si>
    <t xml:space="preserve">Izrada, doprema i ugradnja drvenih zaokretnih punih jednokrilnih vrata sa futer štokom, obrada furnir hrasta krilo i štok, u zidovima od blok opeke i opeke debljine do d = 30 cm, u  građevinskom otvoru prema donjim dimenzijama. Sav okov, zajedno sa kvakom i ključevima je u cijeni stavke. Prije izrade obavezna izmjera na licu mjesta.      </t>
  </si>
  <si>
    <t>jednokrilna vrata 80x205 cm</t>
  </si>
  <si>
    <t>jednokrilna vrata 75x205 cm</t>
  </si>
  <si>
    <t>dvokrilna vrata 180x205 cm</t>
  </si>
  <si>
    <t>2.3.4.</t>
  </si>
  <si>
    <t>Dobava i montaža unutarnjih granitnih prozorskih klupčica širine do 25 cm, debljine 3 cm s zaobljenim završecima. Klupčice postaviti odmah po završetku ugradnje stolarije i opeke. Ugradnju izvesti odgovarajućom poliuretanskom pjenom uključujući i sva potrebna silikoniranja spojeva. Klupčice moraju biti istaknute min. 2 cm u odnosu na unutarnji zid. Sve dimenzije uzeti na licu mjesta. U cijenu uključiti rad, potrebnu radnu skelu i sve mjere osiguranja, te postavljanje odbojnika u pod.</t>
  </si>
  <si>
    <t>m¹</t>
  </si>
  <si>
    <t>2.3.5.</t>
  </si>
  <si>
    <t>Izrada i montaža aluminijskih plastificiranih prozorskih klupčica u boji RAL 7016 razvijene širine do 15 cm, debljine min. 1 mm s bočnim završecima. Klupčice postaviti odmah po završetku ljepljenja vanjske toplinske izolacije, a prije nanošenja ljepila i završnog sloja fasade uz dogovor s izvođačem fasaderskih radova. Ugradnju izvesti odgovarajućom poliuretanskom pjenom uključujući i sva potrebna silikoniranja spojeva. Klupčice moraju biti istaknute 4 cm u odnosu na završni sloj fasade. Sve dimenzije uzeti na licu mjesta. Stavka obuhvaća sav potreban rad i materijal, te sve troškove do potpune gotovosti. Skela je u posebnoj stavci. Obračun po m1 ugrađenih prozorskih klupčica.</t>
  </si>
  <si>
    <t>2.3.6.</t>
  </si>
  <si>
    <t>Demontaža i zbrinjavanje postoječih vrata koja se mijenjaju novima. Obračun po komadu demontiranih vrata.</t>
  </si>
  <si>
    <t>2.4.1.</t>
  </si>
  <si>
    <t>Sokl - obračun po m1</t>
  </si>
  <si>
    <t>2.4.2.</t>
  </si>
  <si>
    <t xml:space="preserve">Obračun po m2 izvedenoga opločenja. </t>
  </si>
  <si>
    <t>2.4.3.</t>
  </si>
  <si>
    <t>Popločenje podova protukliznim podnim gres keramičkim pločicama I klase u projektom predviđenim vanjskim prostorima i stubama.
Pločice se polažu lijepljenjem na cementni estrih građevinskim fleksibilnim ljepilom, paralelnom sa zidovima. Širina fuga minimalna koju proizvođač dozvoljava, zapunjene masom za fugiranje u boji keramike, u cijenu uključiti i protuklizne lajsne za stube. Pravilne reške postići postavom na križaste odstojnike. U cijenu uračunat sav rad i materijal.
Obračun po m2 popločenja.</t>
  </si>
  <si>
    <t>2.5.1.</t>
  </si>
  <si>
    <t>Obračun po m2 površine.</t>
  </si>
  <si>
    <t>a)</t>
  </si>
  <si>
    <t>zidovi</t>
  </si>
  <si>
    <t>b)</t>
  </si>
  <si>
    <t>stropovi</t>
  </si>
  <si>
    <t>2.5.2.</t>
  </si>
  <si>
    <t xml:space="preserve">Bojanje postojećih prepusta drvene konstrukcije i lamperije lazurnim bojama u 2 premaza. Obračun po m2 izvedenog premaza. U cijenu uključene skele, materijali i sav radni i pomoćni pribor do konačnog završetka stavke. </t>
  </si>
  <si>
    <t>2.6.1.</t>
  </si>
  <si>
    <t xml:space="preserve"> ISKOP MJEŠOVITOG MATERIJALA. Iskop tla za prilazni put i parkiralište cca 40 cm prema projektu s utovarom u prijevozno sredstvo, odvozom na deponiju, deponiranje te planiranje i uređenje deponije. Mjesto odlaganja (deponiju) dužan je osigurati Izvođač radova uz odobrenje Nadzornog inženjera. Dio probranog zemljanog materijala koji je potreban za planiranje zelenih površina i nasip zemljanim materijalom odlagati na privremeno odlagalište na gradilištu. Rad se mjeri u kubičnim metrima stvarno iskopanog materijala, mjereno u sraslom stanju.</t>
  </si>
  <si>
    <t>2.6.2.</t>
  </si>
  <si>
    <t>IZRADA NOSIVOG SLOJA podloga za betonske opločnjake (Ms≥50 MN/m2) od drobljenog kamenog materijala, veličine zrna 0/30 mm, minimalne debljine 30 cm u zbijenom stanju. U cijenu je uključena dobava materijala, utovar, prijevoz, i ugradnja (strojno razastiranje, planiranje i zbijanje do traženog modula stišljivosti ili stupnja zbijenosti) na uređenu i preuzetu podlogu. Obračun je po m3 ugrađenog materijala u zbijenom stanju. Stavka obuhvaća nabavu, dovoz i ugradnju, sav rad i materijal potreban za rad.</t>
  </si>
  <si>
    <t>2.6.3.</t>
  </si>
  <si>
    <t>IZRADA PODLOGE za betonske opločnjake od drobljenog kamenog materijala, veličine zrna 4-8 mm,  debljine 4 cm u zbijenom stanju. U cijenu je uključena dobava materijala, utovar, prijevoz, i ugradnja (strojno razastiranje, planiranje i zbijanje do traženog modula stišljivosti ili stupnja zbijenosti) na uređenu i preuzetu podlogu. Obračun je po m3 ugrađenog materijala u zbijenom stanju. Izvedba, kontrola kakvoće i obračun prema OTU 5-01. Stavka obuhvaća nabavu, dovoz i ugradnju, sav rad i materijal potreban za rad.</t>
  </si>
  <si>
    <t>2.6.4.</t>
  </si>
  <si>
    <t>Dobava i ugradnja betonskih opločnjaka kombiniranih dimenzija debljine min. 8 cm sa završnim slojem otpornim na mraz i smrzavanje sa postavom. U cijenu je uključeno i fugiranje finim pijeskom do konačne funkcionalnosti.</t>
  </si>
  <si>
    <t>2.6.5.</t>
  </si>
  <si>
    <t>RUBNJACI 8/20/100
DOobava, transport i ugradnja betonskih rubnjaka 8/20/100cm. Rubnjaci  se polažu u betonsku podlogu od C10/15 u količini od 0,05m3/m. Radove izvesti u skladu sa O.T.U.I .3-04.7. Stavka obuhvaća nabavu, transport i ugradnju rubnjaka, kao i nabavu, transport, ugradnju i njegu betonske podloge .</t>
  </si>
  <si>
    <t>2.7.1.</t>
  </si>
  <si>
    <t>Dobava potrebnog materijala, izrada i montaža odra od crnog granita. Odar se sastoji od ploče cca 230x90x12 cm sa blago zaobljenim rubovima, koja se polaže na dvije izrađene noge širine 50/80 cm, visine 85 cm i debljine nogu 20 cm, vertikalni rubovi nogu blago zaobljeni. Vidljive plohe ploče i nogu fino izbrustit, te ispolirati do visokog sjaja. Obračun po komadu.</t>
  </si>
  <si>
    <t>2.7.2.</t>
  </si>
  <si>
    <t>2.7.3.</t>
  </si>
  <si>
    <t xml:space="preserve">Nabava, doprema i montaža vatrogasnog aparata S6. Uključuje i naljepnicu za mjesto vatrogasnog aparata.  </t>
  </si>
  <si>
    <t>Sve radove izvesti prema opisu pojedinih stavaka troškovnika i uvodnih općih opisa pojedinih grupa radova. ;Izvoditelj radova dužan je prije početka radova kontrolirati kote postojećeg terena u odnosu na relativnu +/- 0,00 kotu kod svih ulaza i kod svih unutarnjih podnih ploča.;Ukoliko se ukažu eventualne nejednakosti između projekata i stanja na gradilištu izvoditelj radova dužan je blagovremeno obavjestiti investitora i projektanta i zatražiti objašnjenja.;Sve mjere u planovima provjeriti u naravi. Svu kontrolu vršiti bez posebne naplate.</t>
  </si>
  <si>
    <t>MATERIJAL                                                                                                                                                                                               Pod tim nazivom se podrazumjeva cijena materijala tj. dobavna cijena i to kako glavnog materijala, tako i pomoćnog, veznog materijala i sl.;U cijenu materijala uključena je i cijena transportnih troškova bez obzira na prijevozno sredstvo sa svim prijenosima, utovarima i istovarima, te uskladištenje i čuvanje na gradilištu od unošenja (prebacivanje, zaštita i sl.), kao i davanje potrebnih uzoraka.</t>
  </si>
  <si>
    <t>RAD                                                                                                                                                                                                              U kalkulaciji rada treba uključiti sav rad, kako glavni tako i pomoćni, te sav unutarnji transport kao i čišćenje prostora u tijeku radova te odvoz šute i viška materijala s gradilišta.;Ujedno treba uključiti sav rad oko zaštite gotovih konstrukcija i dijelova objekta od štetnog utjecaja vrućine, hladnoće i sl.</t>
  </si>
  <si>
    <t>SKELE                                                                                                                                                                                                                  Sve vrste skele bez obzira na visinu ulaze u jediničnu cijenu pojedinog rada osim fasadne skele koja se obračunava za predviđeni rok trajanja radova svih učesnika na gradnji. ;Skela mora biti na vrijeme postavljena kako ne bi nastao zastoj u radu. Pod pojmom skela podrazumjeva se i prilaz istoj, te ograda. Kod zemljanih radova u jediničnu cijenu ulaze razupore, te mostovi za prebacivanje iskopa većih dubina. Ujedno su uključeni i prilazi, te mostovi za betoniranje konstrukcija i sl.</t>
  </si>
  <si>
    <t>OPLATA                                                                                                                                                                                                      Kod izrade oplate predviđeno je podupiranje, uklještenja, te postave i skidanje iste. U cijenu ulazi kvašenje oplate prije betoniranja, kao i mazanje limenih kalupa i sl.;Po završetku betoniranja, sva se oplata nakon određenog vremena mora očistiti i sortirati.</t>
  </si>
  <si>
    <t>OBRAČUN                                                                                                                                                                                            Ukoliko nije u pojedinoj stavci dat način obračuna radova, treba se u svemu pridržavati prosječnih normi u građevinarstvu.</t>
  </si>
  <si>
    <t>ZIMSKI I LJETNI RAD                                                                                                                                                                          Ukoliko je u ugovoreni termin izvršenja objekta uključen i zimski odnosno ljetni period, to se neće posebno izvoditelju priznavati na ime naknade, već sve mora biti uključeno u jediničnu cijenu. Za vrijeme zime građevina se mora zaštititi. Svi eventualno smrznuti dijelovi moraju se ukloniti i izvesti ponovno bez bilo kakve naplate. Ukoliko je temperatura niža od temperature, pri kojoj je dozvoljen određeni rad, a investitor ipak traži da se radovi izvode, izvoditelj ima pravo računati naknadu po važećoj normi ali u tom slučaju izvoditelj snosi punu odgovornost za ispravnost i kvalitetu izvedenih radova.;To isto vrijedi i za zaštitu radova tokom ljeta od prebrzog sušenja uslijed visoke temperature. Ukoliko dođe do kašnjenja u dinamici krivnjom izvoditelja, dodatne troškove pri radu na niskim temperaturama snosi izvoditelj.</t>
  </si>
  <si>
    <t>FAKTORI                                                                                                                                                                                                                   Na jediničnu cijenu radne snage izvoditelj ima pravo zaračunati faktor prema postojećim gospodarskim instrumentima na osnovu zakonskih propisa.;Povrh toga izvođač će faktorom obuhvatiti i slijedeće radove, koji se neće zasebno obračunavati kao naknadni rad, i to:;* kompletnu režiju gradilišta, uključujući dizalice, mostove, svu potrebnu mehanizaciju i sl.;* izvedbu privremenih pristupnih puteva u okviru gradilišta;* nalaganje temelja prije iskopa,;* sva ispitivanja materijala,;* barake za smještaj radnika i kancelarije gradilišta,;* uskladištenje materijala i elemenata za obrtničke i instalaterske radove do njihove ugradbe,;* uređenje gradilišta po završetku rada, sa otklanjanjem svih otpadaka, šute, ostataka građevnog materijala, inventara, pomoćnih objekata, itd.</t>
  </si>
  <si>
    <t>Za naknadne radove čiji opisi se ne nalaze u troškovniku, a koji se imaju izvesti po nalogu nadzornog inženjera, obračun se vrši po stvarnim troškovima rada i materijala.;Za naknadne radove čiji se opisi nalaze u ugovornom troškovniku primjenjivati će se ugovorne jedinične cijene.;Sva odstupanja stvarno izvedenih količina u odnosu na količine predviđene projektantskim troškovima (+ ili -) obračunati će se prema stvarno izvršenim radovima što će se sporazumno rješiti između predstavnika izvođača i nadzornog inženjera odnosno investitora.;Svaka grupa radova u troškovniku ima svoje opće uvjete koji SU SASTAVNI DIO SVAKE POJEDINE STAVKE. Sve što je navedeno u njima, a nije u pojedinačnom opisu stavke smatra se uključenim u jediničnu cijenu.</t>
  </si>
  <si>
    <r>
      <rPr>
        <b/>
        <sz val="10"/>
        <rFont val="Arial Narrow"/>
        <family val="2"/>
        <charset val="238"/>
      </rPr>
      <t>TEHNIČKI UVJETI ZA HIDROIZOLACIJE</t>
    </r>
    <r>
      <rPr>
        <sz val="10"/>
        <rFont val="Arial Narrow"/>
        <family val="2"/>
        <charset val="238"/>
      </rPr>
      <t xml:space="preserve">                                                                                                                                               Hidroizolacijske radove izvesti prema odobrenom glavnom i izvedbenom projektu, opisu iz troškovnika, te u skladu sa svim važećim normativima i propisima. Sav materijal za hidroizolacije mora biti prvorazredne kvalitete, te u skladu sa svim važećim propisima:          Zakon o građevnim proizvodima (NN 76/13, 30/14)                                                                                                                             Tehničkog propisa o građevnim proizvodima (N.N. 33/10, 87/10, 146/10, 81/11,130/12,81/13)                                                                  HRN EN 13967 – Plastične i elastomerne trake za zaštitu od vlage i vode iz tla                                                                                        HRN EN 13969 – Bitumenske trake za zaštitu od vlage i vode iz tla                                                                                                               HRN EN 14909 – Plastične i elastomerne trake za sprečavanje kapilarnog podizanja vode                                                                     HRN EN 14967 – Bitumenske trake za sprečavanje kapilarnog podizanja vode                                                                                  Pravilnik o tehničkim mjerama i uvjetima za ugljikovodične hidroizolacije krovova i terasa (Sl. list SFRJ 26/69)                                           HRN U.F2.024/80 - Završni radovi u građevinarstvu.                                                                                                                                 Tehnički uvjeti izvođenja izolacijskih radova na ravnim krovovima:                                                                                                                  Prije polaganja hidroizolacije potrebno je provjeriti hrapavost podloge. Eventualne izmjene materijala ili načina izvedbe hidroizolacije tokom gradnje moraju se uraditi isključivo ;pismenim dogovorom sa projektantom i nadzornim inženjerom. Ako se stavkom troškovnika traži materijal koji nije obuhvaćen važećim normativima, mora se izvesti u svemu prema naputku proizvođača, te garancijom i certifikatima ovlaštenih ustanova. Ukoliko se naknadno ustanovi nesolidna izvedba, tj. pojave se prodori vode, izvoditelj mora uraditi sanaciju hidroizolacije na svoj trošak. Jedinična cijena sadrži sav potreban materijal i pribor, sav transport do gradilišta i na gradilištu, sve potrebne skele i radne platforme, svu potrebnu pogonsku energiju, kao i svu potrebnu zaštitu na radu radnika na gradilištu. Svi građevinski, zanatski i drugi radovi koji prethodne pojedinim izolacijama bilo da su u vezi s njima ili ne, ali čije uporedno, odnosno kasnije izvođenje stvara mogućnost da se izolacija ošteti moraju se izvesti prije prema predviđenom redosljedu. Prije početka izvedbe izolacionih radova mora se kontrolirati ispravnost već izvršenih građevinskih, zanatskih i drugih radova koji bi mogli uticati na kvalitet, sigurnost i trajnost izolacija. Izvođenje izolacionih radova mora biti takovo da pojedini dijelovi ili slojevi kao i cijela završna izolacija u potpunosti odgovara svojoj namjeni, zahtjevima dobre kvalitete, sigurnosti i dugotrajnosti. Izvođač je dužan za izolacione radove dati garanciju 5 godina od dana tehničkog pregleda i preuzimanja. Obračun se vrši prema tlocrtnoj površini hidroizolacije bez dodatka na razvijenu površinu, odnosno prema opisu u troškovniku. Svi ugrađeni materijali trebaju imati certifikate od hrvatske mjerodavne institucije.                                 </t>
    </r>
    <r>
      <rPr>
        <b/>
        <sz val="10"/>
        <rFont val="Arial Narrow"/>
        <family val="2"/>
        <charset val="238"/>
      </rPr>
      <t/>
    </r>
  </si>
  <si>
    <r>
      <rPr>
        <b/>
        <sz val="10"/>
        <rFont val="Arial Narrow"/>
        <family val="2"/>
        <charset val="238"/>
      </rPr>
      <t>TEHNIČKI UVJETI ZA TERMOIZOLACIJE</t>
    </r>
    <r>
      <rPr>
        <sz val="10"/>
        <rFont val="Arial Narrow"/>
        <family val="2"/>
        <charset val="238"/>
      </rPr>
      <t xml:space="preserve">                                                                                                                                              Sav materijal za termoizolacije mora biti prvorazredne kvalitete, te u skladu sa svim važećim propisima:                                                           Zakon o građevnim proizvodima (NN 76/13, 30/14)                                                                                                                            Tehnički propis o građevnim proizvodima (N.N. 33/10, 87/10, 146/10, 81/11,130/12,81/13)                                                               Tehnički propis o racionalnoj uporabi energije i toplinskoj zaštiti u zgradama (NN 110/08, 89/09, 79/13)                                                HRN EN 14303:2010 –  Tvornički izrađeni proizvodi od mineralne (MW) vune                                                                                       HRN EN 14307:2010 –Tvornički izrađeni proizvodi od ekstrudirane polistirenske pjene (XPS)                                                               HRN EN 14934:2008 – Tvornički izrađeni proizvodi od ekstrudirane polistirenske pjene (XPS)                                                             HRN EN 14309:2010 –  Tvornički izrađeni proizvodi od ekspandiranog polistirena (EPS)                                                                      HRN EN 14933:2008 –  Tvornički izrađeni proizvodi od ekspandiranog polistirena (EPS)                                                                      HRN U.F2.010/78 - Završni radovi u građevinarstvu.                                                                                                                         Tehnički uvjeti za izvođenje fasaderskih radova                                                                                                                                        HRN U.J6.151/82 - Akustika u građevinarstvu.                                                                                                                               Standardne vrijednosti za ocjenu zvučne izolacije. Potrebno je provjeravati da li se upotrebljavaju materijali predviđeni projektom, elaboratom uštede energije i toplinske zaštite te dostaviti certifikate proizvođača, kako za izolacioni materijal, tako i za sidra kojima se učvršćuju na konstrukciju.</t>
    </r>
  </si>
  <si>
    <t>Za sve radove treba primjenjivati tehničke propise, građ. norme, a upotrebljeni materijal, koji izvođač dobavlja i ugrađuje, mora odgovarati standardima (HRN). Izvedba radova treba biti prema nacrtima, općim uvjetima i opisu radova, detaljima i prema pravilima zanata. Eventualna odstupanja treba prethodno dogovoriti s nadzornim inženjerom i projektantom za svaki pojedini slučaj. Tolerancije mjera izvedenih radova određene su uzancama zanata, odnosno prema odluci projektanta i nadzorne službe. Sva odstupanja od dogovorenih tolerantnih mjera dužan je izvođač otkloniti o svom trošku. To vrijedi za sve vrste radova, kao što su građevinski, obrtnički i montažerski, opremanje i ostali radovi. Uskladištenje materijala treba provesti tako da materijal bude osiguran od vlaženja i lomova, jer se samo neoštećen i kvalitetan smije ugrađivati. Ovo se odnosi na sve gotove prefabrikate, obrtničke proizvode i materijal za obrtničke radove. Vezna sredstva također moraju biti prvorazredna. Cement, opeka, kameni agregat, pijesak, bitumen i sl. treba ispitati prema važećim tehničkim propisima i ateste predočiti nadzornom inženjeru. Rad obuhvaća osim opisanog u troškovniku, još  i prijenose, prijevoz, dizanje, utovar i istovar materijala unutar gradilišta, pripremanje morta i betona, zaštićivanje konstrukcije od štetnih atmosferskih utjecaja, sve pomoćne radove kao: skupljanje rasutog materijala, održavanje čistoće gradilišta. Skele, podupore i razupore treba također predvidjeti u cjelini. Skele moraju biti u skladu s propisima HTZ. Osim toga, treba ukalkulirati sve potrebne zaštitne ograde, te rampe i mostove za prijevoz  materijala po gradnji. Pomoć obrtnicima i instalaterima, kojima treba osigurati prostoriju za smještaj alata i pohranu materijala, ustupanje radne snage za dubljenje, probijanje i bušenje, te popravak žbuke nakon završenih keramičarskih, kamenorezačkih, kamenarskih, parketarskih, stolarskih i bravarskih, a prije soboslikarsko-ličilačkih radova. Izvođač građevinskih radova dužan je obrtnicima i instalaterima dati potrebne skele za radove na visini većoj od dva metra. Kod radova za vrijeme ljetnih vrućina, zimi i kišnih dana treba osigurati konstrukcije od štetnih atmosferskih utjecaja, a u slučaju da dođe do oštećenja uslijed prokišnjavanja ili smrzavanja, izvođač će izvršiti popravke o svom torošku, provoditi čišćenje gradilišta od blata i odvođenje oborinske vode. Treba izvesti krpanje žbuke, popravak obojenih ploha, te sve popravke, oštećenja koja su nastala tokom gradnje, a trebaju se obaviti u garantnom roku. Prethodno provoditi ispitivanje ugrađenog materijala, vodovodne instalacije, odnosno sve u vezi s dobavljanjem potrebnih atesta (nalaza). Svi radovi moraju biti izvedeni solidno prema opisu, izvedbenim i armaturnim nacrtima i statičkom proračunu. Sve se ovo odnosi i na radove obrtnika. Zbog toga je potrebno da izvođač  ugovara radove s obrtnicima u smislu ovih općih uvjeta. Stavka radova ispod najnižeg poda, odnosno svi radovi na koje utječe priroda terena gradilišta, obračunavaju se po stvarno izvedenim količinama i jediničnim cijenama troškovnika. Fasadna skela obračunata je u tesarskim radovima, a sve ostale skele, pomoćne skele i slično obračunati uz cijenu pojedinih stavki.</t>
  </si>
  <si>
    <t>Zemljani radovi izvodit će se prema odobrenom glavnom projektu, pridržavajući se i primjenjujući važeće propise i norme. Prije početka zemljanih radova obavezno iskolčiti gabarite objekta, označiti stalne visine, te snimiti postojeći teren radi obračuna količine iskopa. Izvođenje radova na gradilištu započeti tek kada je ono uređeno prema odredbama Pravilnika o zaštiti na radu u građevinarstvu (Sl. list SFRJ 42/68, 45/68). Izvođač je dužan izvesti sav rad oko iskopa (ručnog ili strojnog) i to do bilo koje potrebne dubine, sa svim potrebnim pomoćnim radovima, kao što je niveliranje i planiranje, nabijanje površine, obrubljivanje stranica, osiguranje od urušavanja, postava potrebne ograde, crpljenje oborinske ili procjedne vode. Predviđenu kategoriju tla u troškovniku treba provjeriti na gradilištu, ukoliko ne odgovara, ustanoviti ispravnu, i to unijeti u građevinski dnevnik, a što obostrano potpisuje nadzorni inženjer i rukovoditelj gradnje. Kod zatrpavanja nakon izvedbe temelja i instalacija u tlu i sl., treba materijal polijevati, kako bi se mogao bolje nabiti i dobiti potrebna zbijenost, a nabijanje izvesti u slojevima do najviše 30 cm s vibro nabijačima ili žabama. Sve nasipe izvesti u određenoj debljini, prema izvedbenoj projektnoj dokumentaciji. Upotrebljeni materijal za nasip (šljunak, pijesak, tučenac) mora biti čist od organskih primjesa. Po završetku gradnje izvršiti planiranje terena, te ukloniti nepotrebno s gradilišta, odakle će se ponovno upotrijebiti za ugradnju, a preostalo odvesti na gradsku planirku. Prevezeni materijal računa se u sraslom ;stanju, dok se postotak za rastresitost ukalkulira u cijenu. U cijeni je uključena naplata deponije. Ukoliko dođe do zatrpavanja, urušavanja, odrona ili bilo koje druge štete nepažnjom izvođača (radi nedovoljnog podupiranja, razupiranja ili drugog nedovoljnog osiguranja), izvođač je dužan dovesti iskop u ispravno stanje, odnosno popraviti štetu bez posebne naknade. Za sve stavke obuhvaćene troškovnikom zemljanih radova u jediničnu cijenu potrebno je uračunati sve horizontalne i vertikalne transporte, te utovar u vozilo, dok je odvoz suvišne zemlje od širokog iskopa i ostalih iskopa na deponiju izvođača obuhvaćen posebnom stavkom.</t>
  </si>
  <si>
    <t>Betonski i armiranobetonski radovi izvodit će se prema odobrenom projektu, pridržavajući se i primjenjujući važeće propise i norme, te Zakon o normizaciji (NN 80/13). Važeći propisi: 1. Tehnički propis za betonske konstrukcije (NN 139/09, 14/10, 125/10, 136/12) 2. Tehnički propis za cement za betonske konstrukcije (NN 64/05, 74/06, 85/06) 3. Hrvatske norme: za agregat: HRN EN 12620: 2003 HRN EN 13055 - 1: 2003 za cement: HRN EN 197, HRN EN 196 za vodu: HRN EN 1008:2002 za armaturu: HRN 1130, HRN EN 10080, HRN EN ISO 17660, HRN EN 287, HRN EN ISO 4063:2001, n HRN 10080, n HRN 10138, n HRN 10260, HRN EN 10020, HRN EN 10025, HRN EN 10027, EN 10079 za beton: HRN EN 206-1:2002, 206-1:1:2004, HRN EN 12350, HRN EN 12390, HRN U.M1.035,  HRN EN 12504, HRN EN 13670-1:2002 (izvedba) Skele i oplate moraju zadovoljavati mjerodavne hrvatske i europske norme kao što je EN 1065. Prilikom isporuke cementa isporučioc je dužan dostaviti podatke i ateste. Cement o kojem nema podataka potrebno je ispitati prilikom svake veće isporuke. Kod centralne pripreme betona cement se ispituje po određenom sistemu od strane ovlaštenog instituta. Za izradu betona predviđa se prirodno granulirani šljunak ili drobljeni agregat. Sve vrste čelika moraju imati kompaktnu homogenu strukturu. Ne smiju imati nikakvih nedostataka, mjehura, pukotina ili vanjskih oštećenja. Na radilištu odgovorna osoba mora obratiti naročitu pažnju na eventualne pukotine, jača vanjska oštećenja, slojeve rđe, prljavštine te dati nalog da se takav betonski čelik odstrani ili očisti. U sve betonske i arm.betonske elemente potrebno je u toku betoniranja ugraditi čel.pločice, ankere za učvršćenje bravarije i limarije. Sve proboje potrebno je uskladiti sa projektima instalacija (elektrika, grijanje, vodovod i kanalizacija). Ovaj posao se neće posebno obračunavati, već ulazi u jediničnu cijenu betona i oplate. Ukoliko nije koja stavka dovoljno opisana ili je nejasna, izvođač radova mora zatražiti razjašnjenje od projektanta prije predaje ponude, jer se kasniji prigovori neće uzeti u obzir. Svi radovi moraju se izvesti stručno, s prvorazrednim materijalom, prema uzancama i običajima struke, te prema opisu i uputama projektanta i statičara. Premjeravanje i obračun izvršenih radova vršit će se prema "Prosječnim normama u građevinarstvu". Postavljanje i vezivanje armature izvesti točno prema armaturnim nacrtima, sa podmetanjem podložaka, kako bi se osigurala potrebna udaljenost između armature i oplate. Količine bet. željeza u troškovniku date su aproksimativno. Prije nego što se počne ugrađivati beton moraju se provjeriti dimenzije oplate i kakvoća njihove izvedbe, kao i čistoća i vlažnost oplate. Izvođač je obavezan posjedovati ateste o kvaliteti svih ugrađenih materijala. Jedinična cijena treba obuhvatiti sav rad i materijal sa transportima za izvedbu pojedine stavke troškovnika i to: sav potreban rad, uključujući nutarnji transport, sav potreban materijal, zaštitu betonske i armirano betonske konstrukcije od djelovanja atmosferskih nepogoda, vrućina, hladnoća i svu potrebnu njegu betona polijevanje oplate prije ubacivanja betona potrebna nabijanja betona kod ugradnje izradu i uskladištenje montažnih elemenata, ispitivanje cementa, agregata i betona. Budući da svi transporti - vanjski i unutarnji, horizontalni i vertikalni trebaju biti uključeni u jedinične cijene,  izvođač je prije davanja ponude dužan proučiti tekstualni i grafički dio projektne dokumentacije, kao i stanje na terenu, te procijeniti sve parametre u svezi s transportima i predvidjeti primjerenu tehnologiju.</t>
  </si>
  <si>
    <t>Zidarski radovi izvodit će se prema odobrenom glavnom projektu, pridržavajući se i primjenjujući važeće propise i norme: Tehnički propis za zidane konstrukcije (NN 1/07) ziđe: HRN ENV 1996-1-1:2007, HRN ENV 1996-1-2:2007, HRN ENV 1996-1-3:2007, HRN EN 1745:2003, HRN EN 13501-1:2002 zidni elementi : HRN EN 771-1:200 Mort: HRN EN 998-2:2003,
HRN CEN/TR 15225:2006,
HRN EN 13501-1:2002, vezivo: HRN EN 459-1:2004, 
HRN EN 459-3:2004 cement: HRN EN 413-1:2004, HRN EN 197-2:2004, HRN CR 14245:2004, HRN EN 13084 – Samostojeći dimnjaci Svi materijali primjenjeni na fasadi moraju imati potrebne ateste proizvođača i dokumente o ispravnosti isporučenog materijala, a radove treba izvesti prema Tehničkim uvjetima za izvođenje fasaderskih radova HRN U.F2.010 te "Pravilnika o tehničkim mjerama i uvjetima za završne radove u zgradarstvu (Sl.list 21/90), te normativi i standardi rada GN 301. Prije početka zidanja zidova potrebno je kontrolirati čvrstoću i dozvoljena odstupanja od dimenzija opeke, a prema važećim HRN normativima. Za izradu morta potrebno je kontrolirati kvalitetu vode, pijeska, vapna, cementa i marku morta. Spoj zida od opeke s betonskim zidom ili stupom mora biti izveden u skladu s propisom o zidanju na seizmičkom području. Zidanje kod temperature ispod 0°C nije dozvoljeno. Sve eventualno smrznute zidove treba srušiti i ponovo izvesti. Opeka za zidanje mora biti prvoklasna sa minimalnim odstupanjima po HRN-u. Za nosive zidove ne smiju se upotrebljavati elementi od pečene gline marke niže od M 10. Obavezno osigurati sve predviđene otvore i žljebove za ugradnju stolarije, bravarije i za montažu instalacija, jer se ovaj posao neće posebno obračunavati, već je sadržan u jediničnoj cijeni u stavci zidanja. Pijesak za žbukanje mora biti čist od organskih primjesa, (ako ih ima treba ih pranjem otkloniti) oštar i prosijan. Kvaliteta vapna mora odgovarati normama. Za upotrebu cementnog i produžnog morta upotrijebiti sporo vezajući normalni portland cement PC-250 ili PC-350. Žbukanje zidova i arm. betonske konstrukcije vršiti u pogodno vrijeme, kad su  potpuno suhi, te u optimalnoj temperaturi. Prije žbukanja treba plohe dobro očistiti, a naročito spojnice koje moraju biti udubljene cca 2 cm od plohe zida. Gotova smjesa morta mora odgovarati točnom opisu rada, omjerima ili markama po količinama materijala označenim normama, kao i propisanoj čvrstoći morta. Ukoliko nije u opisu rada drugačije označeno, obračun kvadrature izvršiti po prosječnim normama. Jedinična cijena sadrži dopremu materijala na gradilište, sav materijal, alat, mehanizaciju, uskladištenje, montažu i demontažu skela i radnih platformi, troškove radne snage, sve horizontalne i vertikalne transporte, čišćenje nakon izvedbe radova, svu štetu i troškove popravaka kao posljedice nepažnje), troškove zaštite na radu, troškove atesta, zaštitu zidnih površina od utjecaja vrućine, hladnoće i atmosferskih nepogoda. Laka pokretna skela bez obzira na visinu ulazi u jedinične cijene stavaka i ne naplaćuje se posebno. Skela mora biti na vrijeme postavljena. Obračun izvršenih radova izvršit će se prema jedinici mjere pojedinog rada i prema stvarno izvršenim količinama ovjerenih od nadzorne službe investitora. Po završetku radova sav otpadni materijal na gradilišnoj deponiji potrebno je sortirati prema tipu, te odvesti na deponiju određenu od strane općine ili županije.</t>
  </si>
  <si>
    <t>Zidanje nosivih zidova od blok opeke debljine 25 cm. Zidanje se vrši blok opekom dim. 25x29x23.8 cm, MO 15, u produžnom cementnom mortu marke M5.                                                                                                                                                                                               Obračun po m3 zida.</t>
  </si>
  <si>
    <t xml:space="preserve">Izrada grube i fine žbuke unutarnjih zidova od opeke i arm. betonskih serklaža i nadvoja s produžnim vapneno cementnim mortom. Žbuka se izvodi  produžnim mortom, u dva sloja - grubo i fino, s prethodnom izradom cementnog šprica na cijeloj površini zida. Ukupna debljina žbuke je 2 cm. U jediničnu cijenu ulazi i izvedba bridova nerđajućim metalnim profilima (rub otvora),  kao i rabiciranje spojeva zida od opeke i betonskih dijelova PVC mrežicom ili rabic mrežicom.  Zidove kupaonice i kuhinje koji se finalno oblažu keramičkim pločicama potrebno je ožbukati samo grubom žbukom u sloju debljine 1- 1,5 cm. </t>
  </si>
  <si>
    <t xml:space="preserve">Izrada lagano armirane betonske podloge (2.000 kg/m3)  (cementnog estriha) plivajućih podova preko položene toplinsko  zvučne izolacije. Lagano armirana betonska podna podloga se izvodi od sitnozrnatog betona klase C25/30,  armira se polipropilenskim vlaknima. Debljina 4-5  cm ovisno o koti poda u pojedinoj prostoriji i završnoj podnoj oblozi. Podloga  je  dilatirana  od obodnih zidova ulošcima elastificiranog ekspaniranog polistirena širine 1cm zaštićenih PE folijom. Površinu podloge zagladiti u izvedbi kao podlogu za završnu podnu oblogu odker. pločica. </t>
  </si>
  <si>
    <r>
      <rPr>
        <b/>
        <sz val="10"/>
        <rFont val="Arial Narrow"/>
        <family val="2"/>
        <charset val="238"/>
      </rPr>
      <t xml:space="preserve">Opći uvjeti za fasaderske radove                                                                                                                                                                               </t>
    </r>
    <r>
      <rPr>
        <sz val="10"/>
        <rFont val="Arial Narrow"/>
        <family val="2"/>
        <charset val="238"/>
      </rPr>
      <t>Svi radovi moraju se izvesti prema podacima iz projekta, a sav materijal mora biti prvorazredne kvalitete, u skladu s važećim propisima: Tehnički propis o racionalnoj upotrebi energije i toplinskoj zaštiti u zgradama (NN 110/08, 89/09), Zakon o građevnim proizvodima (NN 76/13, 30/14), Tehnički propis o građevnim proizvodima (N.N. 33/10, 87/10, 146/10, 81/11,130/12,81/13), Završni radovi u građevinarstvu. Tehnički uvjeti za izvođenje fasaderskih radova  HRN U.F2.010/78, HRN U.J6.151/82 - Akustika u građevinarstvu. Standardne vrijednosti za ocjenu zvučne izolacije: Pravilnik o zaštiti na radu u građevinarstvu (NN 59/96), Pravilnik o tehničkim mjerama i uvjetima za završne radove u građevinarstvu Sl.list 49/70, HRN EN 14307:2010 – Tvornički izrađeni proizvodi od ekstrudirane polistirenske pjene (XPS), HRN EN 14934:2008 – Tvornički izrađeni proizvodi od ekstrudirane polistirenske pjene (XPS), HRN EN 14309:2010 – Tvornički izrađeni proizvodi od ekspandiranog polistirena (EPS), HRN EN 14933:2008 – Tvornički izrađeni proizvodi od ekspandiranog polistirena (EPS). Obračun radova za fasaderske stavke vršit će se prema “Prosječnim normama u građevinarstvu” GN-421. Potrebno je provjeravati da li se upotrebljavaju materijali predviđeni projektom, elaboratom uštede energije i toplinske zaštite te dostaviti certifikate proizvođača, kako za izolacioni materijal, tako i za sidra kojima se učvršćuju na konstrukciju.</t>
    </r>
  </si>
  <si>
    <r>
      <rPr>
        <b/>
        <sz val="10"/>
        <rFont val="Arial Narrow"/>
        <family val="2"/>
        <charset val="238"/>
      </rPr>
      <t xml:space="preserve">Materijal                                                                                                                                                                                                      </t>
    </r>
    <r>
      <rPr>
        <sz val="10"/>
        <rFont val="Arial Narrow"/>
        <family val="2"/>
        <charset val="238"/>
      </rPr>
      <t xml:space="preserve">Materijali za sve radove moraju odgovarati odredbama odgovarajućih standarda i tehničkih uvjeta. Fasaderski radovi izvode se prema opisu iz pojedine stavke troškovnika.Toplinsku izolaciju izvoditi kontinuirano da se ne pojave hladni mostovi. Prilikom rada na fasaderskim radovima treba se pridržavati uputa proizvođača materijala o izradi fasade i pripremi podloge, te vremenskim uvjetima izrade. Za sustav kompaktne fasade u stavku je uključen certifikat za jedinstveni sustav (kit), jednog proizvođača. U kompaktnom fasadnom sustavu toplinska izolacija je od fasadnih ploča od ekspandiranog polistirena (EPS) (20 kg/m3) koje se građevinskim ljepilom lijepe na zid i dodatno su učvršćene plastičnim pričvrsnicama sa širokom glavom na podlogu (min. 5 kom. po ploči), debljine prema opisu pojedine stavke. Na podnožju zida visine min. 30cm od tla (nastavak izolacije zidova u tlu) izolacija se izvodi od ekstrudiranog polistirena XPS (35 kg/m3), hrapave površine, do razine rubnog osnovnog profila.
Sve izvesti isključivo prema uputama proizvođača kompaktnog fasadnog sustava.
</t>
    </r>
  </si>
  <si>
    <r>
      <t xml:space="preserve">Žbukanje zidova od opeke / betona                                                                                                                                                 </t>
    </r>
    <r>
      <rPr>
        <sz val="10"/>
        <rFont val="Arial Narrow"/>
        <family val="2"/>
        <charset val="238"/>
      </rPr>
      <t>Pijesak za žbukanje mora biti čist od organskih primjesa, oštar i prosijan, a vapno hidratizirano. Za upotrebu cementnog i produžnog morta treba upotrijebiti sporo vezajući portland cement PC-350. Žbukanje zidova vršiti u pogodno vrijeme, kad su isti potpuno suhi. Po velikoj zimi i vrućini treba izbjegavati žbukanje, jer tada može doći do smrzavanja odnosno pucanja uslijed prebrzog sušenja.Ne smije se nanositi na osunčanoj plohi, za vjetrovita i maglovita vremena. Na skelu obavezno postaviti zaslon protiv sunca ili kiše.
Prilikom izvođenja radova treba se pridržavati važećih grđevinskih normi.                                                                                        PRIPREMA PODLOGE:
Sve podloge (opeka, beton) moraju biti čiste, čvrste, suhe, nesmrznute. Fuge očistiti u dubinu 2 cm, ukloniti slabo držeće dijelove, te cijelu površinu oprašiti i očetkati. 
Podloge dobro navlažiti vodom prije nanošenja cementnog šprica. Na svim bridovima koji se žbukaju ugrađuju se kutni štitnici od od nerđajućeg čelika, koji su uključeni u jediničnu cijenu. Kvaliteta materijala za žbukanje mora odgovarati važećim standardima.</t>
    </r>
  </si>
  <si>
    <t>Izvedba kontaktne toplinske fasade kao povezanog sustava za vanjsku toplinsku izolaciju (ETICS) na vanjskim zidovima od blok opeke / betona (zid Z1).                                                                                                                                                                                     Izolacija se sastoji od slojeva (gledano od zida prema van):
-  fasadne ploče od kamene vuna (min. 85 kg/m3) debljine 5 cm,
- polimercementno ljepilo armirano alkalnootpornom staklenom mrežicom (1800 kg/m3) sa odgovarajućom završnom fasadnom žbukom, prema uputama proizvođača odabranog fasadnog sustava, debljine 0,3 cm. Fasadne ploče mineralne vune (min. 85 kg/m3) se polažu lijepljenjem građevinskim ljepilom na zid i dodatno se učvršćuju plastičnim pričvrsnicama sa širokom glavom (min. 5 kom. po ploči). Ploče se postavljaju iznad sokla, tj. od postavljene H.I. i XPS polistirena na soklu fasade, s ugradnjom osnovnog rubnog Al profila koji treba obračunati u jediničnu cijenu. S vanjske strane nadtemeljnih zidova - sokl postavljaju se ploče od  ekstrudiranog polistirena XPS (min. 30 kg/m³) s rubnim preklopima, debljine 5 cm do visine horizontalne hidroizolacije poda prizemlja. Ploče ulaze ispod razine tla min. 15 cm i koso se urezuju na donjoj strani. Ploče u tlu zaštititi hidroizolacijom i čepastom folijom. Špalete otvora obložiti termoizolacijom d = 2 ili 3 cm. Izvedba polimercementne žbuke armirane lkalno otpornom mrežicom, preko položene toplinske izolacije od mineralne vune i XPS-a. Kod zona zidova izloženih mehaničkom oštećenju, na uglovima i slobodnim rubovima potrebno je dodatno armiranje žičanom mrežicom ili alkalno otpornom  karbonskom mrežicom za povećanu mehaničku čvrstoću obloge, što treba ukalkulirati u jediničnu cijenu. Završni sloj fasadni premaz obračunat je u zasebnoj stavci. U cijenu stavke uključiti sve potrebne radove i materijale. Izrada u svemu prema detaljima i uputstvima proizvođača, s ugradnjom Al ili PVC rubnih profila i špaletnih elemenata oko otvora prozora i vrata, koristeći sustav provjerenih proizvođača. (Svi dijelovi kompaktnog fasadnog sustava moraju biti od istog proizvođača).
U jediničnu cijenu ulaze oba sloja, uključivo svi završeci, obloge špaleta (toplinski mostovi) i priključci na okvire fasadnih otvora, okapni profili na ožbukanim horizontalnim rubovima. Obračun po m2 fasadne obloge i polimer cementne žbuke.                                                     U obračunu su odbijene površine otvora veće od 3 m2.</t>
  </si>
  <si>
    <t xml:space="preserve">Izvedba kontaktne toplinske fasade kao povezanog sustava za vanjsku toplinsku izolaciju (ETICS) nadstrešnici nad ulazom i starog dijela zgrade.                                                                                                                                                                                                   Izolacija se sastoji od slojeva:
- polimercementno ljepilo armirano alkalnootpornom staklenom mrežicom (1800 kg/m3) s odgovarajućom završnom fasadnom žbukom, prema uputama proizvođača odabranog fasadnog sustava, debljine 0,3cm. Izvedba polimercementne žbuke armirane alkalno otpornom mrežicom.  Na uglovima i slobodnim rubovima potrebno je dodatno armiranje žičanom mrežicom ili alkalno otpornom  karbonskom mrežicom za povećanu mehaničku čvrstoću obloge, što treba ukalkulirati u jediničnu cijenu. Spoj fasade i podgleda obodnih greda u istoj ravnini. Na podgledima pročeljima izvesti okapni profil. Završni sloj fasadni premaz obračunat je u zasebnoj satvci. U cijenu stavke uključiti sve potrebne radove i materijale. Izrada u svemu prema detaljima i uputstvima proizvođača, s ugradnjom Al. ili PVC rubnih profila, koristeći sustav provjerenih proizvođača. </t>
  </si>
  <si>
    <t>Izvedba završne tankoslojne, fasadne silikatne žbuke na impregnatu, debljine 2 mm, na zidovima pročelja  i na podgledu preko polimercementne žbuke armirane alkalno otpornom mrežicom i preko produžne žbuke. Spojeve toplinske fasade i produžne žbuke odgovarajuće obraditi prema uputama proizvođača kompaktnog fasadnog sustava. Žbuka je u bijeloj i sivoj boji. Izvedba u svemu prema uputstvu proizvođača.</t>
  </si>
  <si>
    <t>Izvedba završne tankoslojne žbuke na soklu na bazi akrilnih veziva, debljine 2 mm, preko polimercementne žbuke armirane alkalno otpornom mrežicom. Spojeve toplinske fasade i produžne žbuke / betona odgovarajuće obraditi prema uputama proizvođača kompaktnog fasadnog sustava.                                                                                                                                                                                        Žbuka je u sivoj boji.                                                                                                                                                                                          Izvedba u svemu prema uputstvu proizvođača.</t>
  </si>
  <si>
    <t>Fasadna skela                                                                                                                                                                                       Izrada, dobava, montaža, demontaža i otprema nakon izvršenih radova, fasadne skele od bešavnih čeličnih cijevi, sa svim ukrućenjima, potporama, ogradama, mostovima, prilazima i slično. Skela se izvodi za sve učesnike u gradnji i ne može se posebno naplaćivati. Glavni izvođač radova dužan je koordinirati sve izvođače radova kako bi se svi radovi izveli u roku koji je predviđen za skelu. Skela izvedena prema pravilima struke i važećim mjerama zaštite na radu i osiguranjima. Uključivo radne platforme i zaštitne ograde, sva potrebna ukrućenja i sidrenja. Podloga na koju se postavlja fasadna skela mora biti čvsta i stabilna. Cijenom je obuhvaćena i dobava, te prema potrebi postava na vanjski dio skele, jutenih ili plastificiranih traka kao zaštita od pada predmeta, prašenja i sl. Trake se međusobno vežu i fiksiraju na nosivu konstrukciju skele. Prije izvedbe skele izvođač je dužan izraditi projekt i statički proračun skele sa svim mjerama zaštite radnika. Nakon postavljanja skele izvoditelj je dužan načiniti montažni nacrt i dati na potvrdu nadzornom inženjeru i građevinskom inspektoru.                                                                                                                                                                                                         Cijena uključuje i amortizaciju skele.</t>
  </si>
  <si>
    <t>Stolarske radove izvesti prema shemama stolarije i opisu u troškovniku, po pravilima zanata, primjenjujući važeće opće i posebne tehničke propise i norme - Zakonu o tehničkim zahtjevima za proizvode i ocjeni sukladnosti (NN 80/13, 14/14). Stolarske radove izvesti prema shemama stolarije i opisu u troškovniku, po pravilima zanata, primjenjujući važeće opće i posebne tehničke propise i norme, poglavito: Tehnički propis za prozore i vrata (NN69/06), Pravilnik o tehničkim normativima za projektiranje i izvođenje završnih radova u građevinarstvu (Sl.list br.  21/90), HRN U.J6.151/82 - Akustika u građevinarstvu. Standardne vrijednosti za ocjenu zvučne izolacije, Tehnički propis o racionalnoj uporabi energije i toplinskoj zaštiti u zgradama (NN 110/08, 89/09, 79/13), HRN EN 14351 - Prozori i vrata – norma za proizvod, izvedbene značajke, HRN EN 1192 - Vrata – Razredba zahtjeva čvrstoće, HRN EN 1529 -  Vratna krila – Visina, širina, debljina i pravokutnost – Razredba dopuštenih odstupanja, HRN EN 1530:2001 - Vratna krila – Opća i lokalna ravnost – Razredba dopuštenih odstupanja, HRN EN 12207 - Prozori i vrata – Propusnost zraka, HRN EN 12208 - Prozori i vrata – Vodonepropusnost, HRN EN 12210 - Prozori i vrata – Otpornost na opterećenje vjetrom, HRN EN 12217 - Vrata – Sile otvaranja i zatvaranja, HRN EN 12219 - Vrata – Klimatski utjecaji, HRN EN 13115 - Prozori – Razredba mehaničkih svojstava, HRN EN ISO 10077 - Toplinske značajke prozora, vrata i zaslona – Proračun koeficijenta prolaska topline, HRN EN 1935 – Građevni okovi -- Jednoosovinske šarke, HRN EN 12209:2008 – Građevni okovi -- Brave i zasuni. Drvo mora biti prvoklasno, potpuno zdravo, suho i odgovarati HRN-u: Tvrdo drvo mora biti čiste, jednolične i guste strukture bez ikakovih kvrga i bijeli, jednolične boje. Ono se mora prije dostave na gradnju dobro zaštititi da se ne ošteti. Montažni elementi u kombinaciji drvo - aluminij (ili drugi metal) izvesti će se prema detaljima proizvođača koji moraju prethodno biti usuglašeni sa projektantom. Svi vidljivi dijelovi stolarije moraju biti čiste i glatke izvedbe. Vanjska stolarija za stambenu gradnju mora zadovoljavati zahtjev zaštite od buke, kao i toplotnu zaštitu. Spoj stolarije sa zidom mora se prekriti sa profiliranim kutnim letvicama. Sve mjere prije izvedbe potrebno je usuglasiti na gradilištu. Sva stolarija kod dostave kao i na gradilištu mora biti zaštićena. Ustakljenje stolarije izvesti od prvoklasnog stakla bez boje i čisto ili ako je u boji da bude u određenoj boji jednoličnog tona, a kvalitete stakla moraju odgovarati hrvatskim normama HRN EN 1279-5 – Izolacijsko staklo, HRN EN 14449 – Višeslojno staklo i višeslojno sigurnosno staklo. Kitanje izvršiti odgovarajućim trajnoplastičnim kitovima koji moraju biti postojani na promjenu temperature, i na vodu. U cijenu je uključeno uzimanje mjera na licu mjesta. Ličilačke radove izvesti prema opisu u stavkama troškovnika po pravilima struke, uz primjenu propisa i normi, prema čl. 20. Zakona o tehničkim zahtjevima za proizvode i ocjenu sukladnosti (NN 158/03), "Pravilnik o tehničkim normativima za projektiranje i izvođenje završnih radova u građevinarstvu" (Sl.list br. 21/90) i odgovarajuće norme: HRN U.F1.012                                                                                                                                              Tehnički uvjeti za izvođenje ličilačkih radova                                                                                                                                                     Jedinična cijena treba sadržavati: sav rad u radionici i na gradnji uključivo i uzimanje mjere na gradnji za izvedbu i obračun, dobavu i ugradbu dovratnika, dobavu i ugradbu doprozornika, ako to opisom u pojedinoj stavci troškovnika nije drugačije određeno sve troškove nabave i dopreme svog potrebnog materijala odgovarajuće kvalitete sav okov i to prve klase, sa bravama (cilindričnim ili usadnim) sa po tri ključa, te kvakama, štitnicima i sl., ugrađenih prema opisu u shemi ili po izboru projektanta, (kod davanja ponude naznačiti proizvođača) sva potrebna brtvljenja i pokrovne letvice sve horizontalne i vertikalne transporte do mjesta ugradbe stolarsku montažu na gradnji svu štetu nastalu nepažnjom u radu sva priručna pomagala prema popisu HTZ mjera ustakljenje vrstom stakla naznačenom u pojedinoj stavci ličenje sa svim predradnjama.                                                                                                                                                                                                       Ovi tehnički uvjeti nadopunjuju se ili mijenjaju opisom pojedinih stavki troškovnika.</t>
  </si>
  <si>
    <t>Kod izvođenja potrebno je u svemu se pridržavati Tehničkih uvjeta za  izvođenje keramičarskih radova  HRN U.F2.011. i normi:          HRN EN 14411 – Keramičke pločice -- Definicije, razredba, značajke i označivanje                                                                                HRN EN 12004 – Ljepila za pločice -- Zahtjevi, vrednovanje sukladnosti, razredba i označivanje                                                                Količine iskazane ovim troškovnikom su projektantske pa postotak zbog loma i sl. treba ukalkulirati u jed. cijenu.                                          Odvojeno iskazati cijenu rada i pomoćnog materijala od osnovnog materijala.                                                                                                                 Kod izvedbe zidnog opločenja u jediničnu cijenu pojedine stavke ukalkulirati i brtvljenje silikonskim kitom sudara keramičkog opločenja sa dovratnicima, sanitarnim uređajima ili opremom, oblogom druge vrste i sl.                                                                                                     Za pločice /ploče/ treba predočiti atest.</t>
  </si>
  <si>
    <t xml:space="preserve">Popločenje poda dvorane, sanitarnih čvorova podnim gres keramičkim pločicama I klase minimalnih dimenzija 60x60 cm. Pločice se polažu lijepljenjem na betonsku podlogu građevinskim fleksibilnim ljepilom, u ortogonalnom rasteru paralelnom sa zidovima. Širina fuga minimalna koju proizvođač dozvoljava, zapunjene masom za fugiranje u boji keramike. Pravilne reške postići postavom na križaste odstojnike. U cijenu uračunat sav rad i materijal.
</t>
  </si>
  <si>
    <t>Obračun po m2 popločenja.</t>
  </si>
  <si>
    <t>Dobava materijala i opločenje zidova sanitarnih čvorova zidnim keramičkom gres pločicama I klase, minimalnim dimenzijama 30x60 cm. Pločice se lijepe na ožbukane zidove fleksibilnim ljepilom. Visina lijepljenja je do stropa. Veličina fuga je minimalna, zapunjavaju se fugir masom u boji keramike.  Sve fuge moraju biti ravno izvedene, horizontalno, odnosno vertikalno. Pravilne fuge postići postavom na križaste odstojnike. Na vanjskim uglovima se pločice spajaju rezanjem pod 45° ili završnom keramičkom lajsnom iz linije kao i pločice. U jediničnu cijenu uključen je vezni i brtveni materijal, sanitarni silikoni za obradu uglova, čišćenje keramike nakon opločenja i fugiranja od ostataka ljepila, fugir mase i sl. U cijenu uračunat sav rad i materijal.</t>
  </si>
  <si>
    <t>U jediničnoj cijeni kod bojanja odabranom bojom na novom zidu i stropu uključeno je:                                                                                      a) Priprema podloge čišćenje površine od prašine i eventualno potrebni popravci na podlozi                                                                                b) Impregniranje produžne žbuke, vapnene žbuke i beton impregnirati odgovarajućom impregnacijom. Prije upotrebe treba impregnaciju razrijediti čistom vodom prema uputstvu proizvođača.                                                                                                                                                    c) Zaglađivanje                                                                                                                                                                                             za zaglađivanje valja primjeniti odgovarajući kit i nanijeti ga gladilicom u dva do tri tanja sloja. Nakon sušenja prebrusiti papirom broj 120 ili broj 150.                                                                                                                                                                                                       d) Završno ličenje                                                                                                                                                                                                               Izvoditi u 3 naliča, materijal pripremiti prema uputstvu proizvođača. Nanositi krznenim valjkom ili četkom. Premazi moraju čvrsto prijanjati na podlogu i imati jednoličnu površinu bez tragova četke, odnosno valjka. Boja mora biti ujednačenog intenziteta i tona, bez mrlja, tragova kitanja i oštećenja. Unutarnji uljani premazi moraju biti postojani na svjetlo i otporni na pranje. Vanjski premazi moraju biti otporni na atmosferilije. Podloga za sve radove mora biti u pravilu čista i bez prljavština. Opće je pravilo da prije ;završne obrade treba sve metalne dijelove ugrađene u podlozi zaštititi premazivanjem antikorozivnim  sredstvom. U cijeni radova uključen je i sav pomoćni rad i materijal, svi transporti, kao i sve potrebne skele, podesti i druga pomagala, skidanje i ponovno vješanje prozorskih i vratnih krila, izrada uzoraka, pogonska energija, sredstva zaštite na radu i drugo. Obračun izvršenih radova izvršit će se po jedinici mjere pojedine stavke u troškovniku prema stvarno izvedenim količinama radova na gradilištu.</t>
  </si>
  <si>
    <t>Bojanje unutarnjih ožbukanih površina zidova i stropova bijelom disperzivnom bojom s dva premaza i potrebnim predradnjama. Jedinična cijena sadrži sitne popravke površina nakon izvedbe dopuna na elektroinstalacijama, i radove prema uputama proizvođača: 
- dvostruko gletanje finom glet masom za špricanje, brušenje, kitanje i impregniranje,
- završna obrada disperznom bojom u tonu po izboru projektanta, dva premaza.                                                                                                                                U cijenu uključena i obrada špaleta oko otvora.                                                                                                                                                  Radna skela uračunata je u jediničnu cijenu.                                                                                                                                                             Izvedba prema uputstvu proizvođača boje.</t>
  </si>
  <si>
    <t>Sve radove izvesti točno po propisima i na mjestu označenom po projektu i uputi nadzornog inženjera. Kod stavaka gdje je kod ugradnje naznačena i dobava istu treba uključiti u cijenu, a također i izvedbu na licu mjesta pojedinih elemenata koji su potrebni za ugradnju osnovnog materijala. Ugradbu treba vršiti tako da se ne čini šteta na ostalom dijelu objekta odnosno tuđim radovima. Sve radove treba izvesti kvalitetno i prema važećim propisima za određenu vrstu rada. Za izvedbu stavaka važe opći uvjeti za bravarske, stolarske, staklorezačke, soboslikarsko ličilačke i izolaterske radove.                                                                                                                                Jedinična cijena sadrži:                                                                                                                                                                                                                       * sav rad i transport                                                                                                                                                                                                     * sav materijal, kako osnovni tako I pomoćni                                                                                                                                                                   * pomagala pri radu ( skela , osim fasadne skele )                                                                                                                                                              * izrada eventualnih uzoraka ukoliko se to u pojedinoj stavci traži                                                                                                                                   * sva priručna pomagala potrebna prema propisima zaštite na radu                                                                                                                                        * nadoknada eventualnih oštećenja drugim učesnicima u izgradnji,                                                                                                                                       * čišćenje nakon izvedenog rada                                                                                                                                                                      * atesti materijala                                                                                                                                                                                                                * izmjere na licu mjesta                                                                                                                                                                                            * razradu detalja te predočenje uzoraka i detalja projektantu i investitoru                                                                                                                                               * zaštitu bravarskih elemenata antikorozijskim naličem</t>
  </si>
  <si>
    <t>INSTALACIJE VANJSKE KANALIZACIJE</t>
  </si>
  <si>
    <t>Strojni iskop rova u zemlji III kategorije za polaganje kanalizacijskih cijevi i okana.
Širina rova = 0,80 m i dubine 1,50 m. 
Iskop se vrši ručno u dijelu gdje postoje podzemne instalacije, ostalo je strojni iskop. 
Iskopani materijal se odbacuje 1,0 m od ruba rova. 
U stavci je uključen povećani iskop za kanalizacijska okna.
Posebnu pozornost obratiti na križanja s ostalim instalacijama.
U cijenu ulazi i eventualno potrebno razupiranje i crpljenje vode, materijal koji ostane nakon zatvrpavanja potrebno odvesti na trajnu deponiju.</t>
  </si>
  <si>
    <t>Planiranje dna rova sa točnošću +/- 2 cm.</t>
  </si>
  <si>
    <t>Nabava. doprema i razastiranje  pjeskovitog materijala (0-4mm) debljine 10 cm na dnu rova za posteljicu kanalizacijskih cijevi.
Potrebno je fino planiranje nagiba pod kojim se polažu cijevi.
Nakon polaganja kanalizacijskih cijevi i njihovog ispitivanja cijevi se zasipavaju pijeskom u sloju od 10 cm iznad tjemena cijevi.</t>
  </si>
  <si>
    <t>Zatrpavanje cijevi materijalom iz iskopa iz kojeg su odstranjeni krupniji komadi i eventualno kamenje ili ostaci građevinskog materijala.
Zatrpavanje vršiti u slojevima 20-30 cm uz korištenje ručnih nabijača. 
Po potrebi vršiti kvašenje materijala.
Zatrpavanje se vrši nakon ispitane vodonepropusnosti i funkcionalnosti cjevovoda.</t>
  </si>
  <si>
    <r>
      <rPr>
        <sz val="10"/>
        <rFont val="Arial Narrow"/>
        <family val="2"/>
        <charset val="238"/>
      </rPr>
      <t>Izrada kanalizacijskog okna veličine prema projektu od armiranog  betona klase C 30/37 sa dodatkom na vodonepropusnost u glatkoj oplati.
Penjalice za silaz u okno izraditi od betonskog željeza promjera 20 mm.
Poklopac okna je iz ljevanog željza veličine 60 x 60 cm nosivosti 250 kN.
Vanjske dimenzije kanalizacijskog okna: 110 x 110 x 135 cm. 
Stavka sadrži:
   - sve potrebne ( tesarske, armiračke, betonske i bravarske ) radove
   - sav potreban materijal ( oplata, armatura, beton, penjalice i poklopac okna )
Potrebni zemljani radovi se obračunavaju posebno.
S unutarnje strane zidove i dno ožbukati vodonepropusnim cementnim mortom MM-10. Dno okna izraditi u kineti.
Zidove i ploče kanalizacijskog okna armirati obostrano mrežama Q-335. Zidovi su debljine 15cm i ploče su debljine 10 cm.
Obračun po komadu kompletno izvedenog vodomjernog okna.
a/ okno svjetle veličine 80 x 80 cm, dubine do 135 cm sa lijevano željeznim poklopcem veličine 60 x 60 cm nosivosti 250 kN.</t>
    </r>
    <r>
      <rPr>
        <sz val="10"/>
        <rFont val="Arial"/>
        <family val="2"/>
        <charset val="238"/>
      </rPr>
      <t xml:space="preserve">
</t>
    </r>
  </si>
  <si>
    <t>MONTAŽNI RADOVI</t>
  </si>
  <si>
    <t>Dobava, transport i ugradnja PVC kanalizacijskih cijevi i fazonskih komada za vanjsku kanalizaciju SN 4.
Cijevi se polažu na već pripremljenu podlogu u rovu.
Spajanje cijevi izvršiti prema uputstvima izvođača.
U cijenu uključena dobava i montaža cijevi i svih cijevnih odrezaka, fazonskih i revizijskih komada, pričvrsnica za učvršćenje te potrebnih brtvi za brtvljenje spojeva.</t>
  </si>
  <si>
    <r>
      <t>f</t>
    </r>
    <r>
      <rPr>
        <sz val="10"/>
        <rFont val="Arial"/>
        <family val="2"/>
        <charset val="238"/>
      </rPr>
      <t xml:space="preserve"> </t>
    </r>
    <r>
      <rPr>
        <sz val="10"/>
        <rFont val="Arial Narrow"/>
        <family val="2"/>
        <charset val="238"/>
      </rPr>
      <t>110 mm</t>
    </r>
  </si>
  <si>
    <t>Ispitivanje kanalizacije na vodonepropusnost i funkcionalnost, čišćenje i ispiranje, te pribavljanje odgovarajućih atesta.
O tijeku i rezultatima ispitivanja sačiniti zapisnik kojeg ovjeravaju nadzorni inženjer i izvoditelj radova.</t>
  </si>
  <si>
    <t>Izvedba spoja na sabirnu jamu. Obračunati sve materijale i radove.
Obračun po komadu kompletno izvedenog priključka.</t>
  </si>
  <si>
    <t>INSTALACIJE VANJSKOG VODOVODA</t>
  </si>
  <si>
    <t>PRIPREMNO ZAVRŠNI RADOVI</t>
  </si>
  <si>
    <t xml:space="preserve">Tlačna proba izvedene vodovodne instalacije tlakom od 12 bara u trajanju minimalno 4 sata. Obuhvaćeno ispitivanje vanjske i unutarnje vodovodne mreže uz pribavljanje odgovarajućeg atesta o funkcionalnosti i nepropusnosti instalacije. </t>
  </si>
  <si>
    <t>Dezinfekcija vodovodne mreže sredstvom za dezinfekciju.</t>
  </si>
  <si>
    <t>Ispitivanje vode iz najudaljenijeg ispusta radi utvrđivanja kvalitete vode koja mora biti zdrava za piće sa svim propisanim karakteristikama.
Ispitivanje vrši nadležna medecinska ustanova koja daje i odgovarajući atest.</t>
  </si>
  <si>
    <t>1.5.</t>
  </si>
  <si>
    <t>1.5.1.</t>
  </si>
  <si>
    <t>Strojni iskop rova u zemlji III kategorije za polaganje vodovodnih cijevi i vodomjernog okna.
Širina rova min. 0,60 m prosječne dubine 1,00 m. 
Iskop se vrši ručno u dijelu gdje postoje podzemne instalacije, ostalo je strojni iskop.
Iskopani materijal se odbacuje 1,0 m od ruba rova. 
U stavci je uključen povećani iskop za vodovodna okna.
U cijenu ulazi i eventualno potrebno razupiranje i crpljenje vode.
Obračun po m3 iskopane zemlje u sraslom stanju, ostatk zemlje koji nije iskorišten za nasipavanje odvesti i zbrinuti na trajni deponij.</t>
  </si>
  <si>
    <t>1.5.2.</t>
  </si>
  <si>
    <t>Planiranje dna rova sa točnošću +- 2 cm.</t>
  </si>
  <si>
    <t>1.5.3.</t>
  </si>
  <si>
    <t>Nabava. doprema i razastiranje  pjeskovitog materijala (0-4 mm) debljine 10 cm na dnu rova za posteljicu vodovodnih cijevi.
Potrebno je fino planiranje nagiba pod kojim se polažu cijevi.
Nakon polaganja vodovodnih cijevi i njihovog ispitivanja cijevi se zasipavaju pijeskom u sloju od 10 cm iznad tjemena cijevi.</t>
  </si>
  <si>
    <t>1.5.4.</t>
  </si>
  <si>
    <t>Zatrpavanje cijevi materijalom iz iskopa iz kojeg su odstranjeni krupniji komadi i eventualno kamenje ili ostaci građevinskog materijala.
Zatrpavanje vršiti u slojevima 20-30 cm uz korištenje ručnih nabijača. po potrebi vršiti kvašenje materijala.
Zatrpavanje se vrši nakon ispitane vodonepropusnosti i funkcionalnosti cjevovoda.</t>
  </si>
  <si>
    <t>1.6.</t>
  </si>
  <si>
    <t>1.6.1.</t>
  </si>
  <si>
    <t>Dobava, transport i ugradnja polietilenskih PEHD vodovodnih cijevi za radni tlak PN 10 bara sa svim potrebnim fazonskim komadima, priključcima, spojnicama, ventilima, brtvenim i potrošnim materijalom za spajanje od vodomjera u šahtu pa do ulaska u objekat, prema naputcima proizvođača.</t>
  </si>
  <si>
    <r>
      <rPr>
        <sz val="10"/>
        <rFont val="Arial Narrow"/>
        <family val="2"/>
        <charset val="238"/>
      </rPr>
      <t>a/</t>
    </r>
    <r>
      <rPr>
        <sz val="11"/>
        <color theme="1"/>
        <rFont val="Calibri"/>
        <family val="2"/>
        <charset val="238"/>
        <scheme val="minor"/>
      </rPr>
      <t xml:space="preserve">  </t>
    </r>
    <r>
      <rPr>
        <sz val="10"/>
        <rFont val="Symbol"/>
        <family val="1"/>
        <charset val="2"/>
      </rPr>
      <t>f</t>
    </r>
    <r>
      <rPr>
        <sz val="10"/>
        <rFont val="Arial"/>
        <family val="2"/>
        <charset val="238"/>
      </rPr>
      <t xml:space="preserve"> </t>
    </r>
    <r>
      <rPr>
        <sz val="10"/>
        <rFont val="Arial Narrow"/>
        <family val="2"/>
        <charset val="238"/>
      </rPr>
      <t>25</t>
    </r>
  </si>
  <si>
    <t>INSTALACIJA UNUTARNJE VODOVODNE MREŽE</t>
  </si>
  <si>
    <t>1.7.</t>
  </si>
  <si>
    <t>1.7.1.</t>
  </si>
  <si>
    <t>Dobava i montaža višeslojnih PE-X vodovodnih cijevi izrađenih od umreženog polietilena ojačanog aluminijem za radni tlak PN 10 bara i maksimalnu temperaturu 95 ° C prema DIN 16892/93.
Cijevi se ugrađuju za hladnu i toplu vodu u građevini.
U jediničnu cijenu uračunati dobavu i montažu cijevi, sav potreban sitan pribor, spojni materijal i fazonske komade, ventile, pres fitinge, priključna koljena i montažne elemente za mješalice i slavine kao i sav potreban materijal i pribor za montažu cijevi s pričvršćivanjem, ovisno o mjestu montaže ( kuke, konzole, ovjesi i slično ).
Sav ugrađeni materijal i pribor mora imati odgovarajuće ateste i biti od istog proizvođača, a ugradnja se mora izvoditi isključivo po uputstvima proizvođača.</t>
  </si>
  <si>
    <r>
      <rPr>
        <sz val="10"/>
        <rFont val="Arial Narrow"/>
        <family val="2"/>
        <charset val="238"/>
      </rPr>
      <t xml:space="preserve">b/ </t>
    </r>
    <r>
      <rPr>
        <sz val="11"/>
        <color theme="1"/>
        <rFont val="Calibri"/>
        <family val="2"/>
        <charset val="238"/>
        <scheme val="minor"/>
      </rPr>
      <t xml:space="preserve"> </t>
    </r>
    <r>
      <rPr>
        <sz val="10"/>
        <rFont val="Symbol"/>
        <family val="1"/>
        <charset val="2"/>
      </rPr>
      <t>f</t>
    </r>
    <r>
      <rPr>
        <sz val="10"/>
        <rFont val="Arial"/>
        <family val="2"/>
        <charset val="238"/>
      </rPr>
      <t xml:space="preserve"> </t>
    </r>
    <r>
      <rPr>
        <sz val="10"/>
        <rFont val="Arial Narrow"/>
        <family val="2"/>
        <charset val="238"/>
      </rPr>
      <t>20 mm</t>
    </r>
  </si>
  <si>
    <t>1.7.2.</t>
  </si>
  <si>
    <t>Dobava i montaža toplinske izolacije cijevi položenih u pod i zid, navlakama iz filca s plastičnom vodonepropusnom zaštitom.</t>
  </si>
  <si>
    <r>
      <rPr>
        <sz val="10"/>
        <rFont val="Arial Narrow"/>
        <family val="2"/>
        <charset val="238"/>
      </rPr>
      <t xml:space="preserve">a/ </t>
    </r>
    <r>
      <rPr>
        <sz val="10"/>
        <rFont val="Arial"/>
        <family val="2"/>
        <charset val="238"/>
      </rPr>
      <t xml:space="preserve"> </t>
    </r>
    <r>
      <rPr>
        <sz val="10"/>
        <rFont val="Symbol"/>
        <family val="1"/>
        <charset val="2"/>
      </rPr>
      <t>f</t>
    </r>
    <r>
      <rPr>
        <sz val="10"/>
        <rFont val="Arial"/>
        <family val="2"/>
        <charset val="238"/>
      </rPr>
      <t xml:space="preserve"> </t>
    </r>
    <r>
      <rPr>
        <sz val="10"/>
        <rFont val="Arial Narrow"/>
        <family val="2"/>
        <charset val="238"/>
      </rPr>
      <t>20 mm</t>
    </r>
  </si>
  <si>
    <t>INSTALACIJA UNUTARNJE KANALIZACIJSE MREŽE</t>
  </si>
  <si>
    <t>1.8.</t>
  </si>
  <si>
    <t>1.8.1.</t>
  </si>
  <si>
    <t>Dobava i ugradba kanalizacijske PVC cijevi SN 4 za izvedbu kanalizacijske mreže unutar građevine, te vertikalnih i horizontalnih sabirnica u građevini.
U cijenu su uključeni dobava i montaža cijevi, svi potrebni fasonski elementi ( tipa račve, koljena, klizne spojke ) i  elementi za montažu kao što su spojnice, brtve, paste, zavješenja i sav sitan materijal i pribor za montažu cijevi, radna skela.
Sve račve su sa ubodima pod kutom od 45°, svi pregibi od 90° rješavaju se sa dva koljena po 45°.
Sve komplet gotovo i montirano prema uputstvu proizvođača cijevi i pribora. Uključivo sva štemanja, šlicanja i krpanja utora u zidovima i podovima sa svim materijalima i radovima.</t>
  </si>
  <si>
    <r>
      <rPr>
        <sz val="10"/>
        <rFont val="Arial Narrow"/>
        <family val="2"/>
        <charset val="238"/>
      </rPr>
      <t xml:space="preserve">a/ </t>
    </r>
    <r>
      <rPr>
        <sz val="10"/>
        <rFont val="Arial"/>
        <family val="2"/>
        <charset val="238"/>
      </rPr>
      <t xml:space="preserve"> </t>
    </r>
    <r>
      <rPr>
        <sz val="10"/>
        <rFont val="Symbol"/>
        <family val="1"/>
        <charset val="2"/>
      </rPr>
      <t>f</t>
    </r>
    <r>
      <rPr>
        <sz val="10"/>
        <rFont val="Arial"/>
        <family val="2"/>
        <charset val="238"/>
      </rPr>
      <t xml:space="preserve"> </t>
    </r>
    <r>
      <rPr>
        <sz val="10"/>
        <rFont val="Arial Narrow"/>
        <family val="2"/>
        <charset val="238"/>
      </rPr>
      <t>110 mm</t>
    </r>
  </si>
  <si>
    <r>
      <rPr>
        <sz val="10"/>
        <rFont val="Arial Narrow"/>
        <family val="2"/>
        <charset val="238"/>
      </rPr>
      <t xml:space="preserve">b/ </t>
    </r>
    <r>
      <rPr>
        <sz val="10"/>
        <rFont val="Arial"/>
        <family val="2"/>
        <charset val="238"/>
      </rPr>
      <t xml:space="preserve"> </t>
    </r>
    <r>
      <rPr>
        <sz val="10"/>
        <rFont val="Symbol"/>
        <family val="1"/>
        <charset val="2"/>
      </rPr>
      <t>f</t>
    </r>
    <r>
      <rPr>
        <sz val="10"/>
        <rFont val="Arial"/>
        <family val="2"/>
        <charset val="238"/>
      </rPr>
      <t xml:space="preserve"> </t>
    </r>
    <r>
      <rPr>
        <sz val="10"/>
        <rFont val="Arial Narrow"/>
        <family val="2"/>
        <charset val="238"/>
      </rPr>
      <t>50 mm</t>
    </r>
  </si>
  <si>
    <t>1.9.</t>
  </si>
  <si>
    <t>SANITARNI UREĐAJI</t>
  </si>
  <si>
    <t>1.9.1.</t>
  </si>
  <si>
    <t>Dobava i ugradnja kupaonskog sastava koji se sastoji od keramičkog umivaonikom 50 cm i ogledalom, koji sadrži led svijetlo sa prekidačem, uključivo dovod hladne i tople vode f1/2", te odvod vode PVC f50, sifon f 5/4" kromirani, vijci za pričvršćenje umivaonika te mješalica s cijevima, rozetama i kutnim ventilima f1/2" - f3/8"".  U stavci obračunati sva potrebna štemanja i krpanja. U cijeni kompleta uračunate su nabavne cijene elemenata franko gradilište sa ugradnjom.</t>
  </si>
  <si>
    <t>a/   umivaonik       kom  1</t>
  </si>
  <si>
    <t>b/   mješalica       kom  1</t>
  </si>
  <si>
    <t>c/   sifon              kom  1</t>
  </si>
  <si>
    <t>d/    ogledalo             kom  1</t>
  </si>
  <si>
    <t>1.9.2.</t>
  </si>
  <si>
    <t>Dobava i ugradnja WC-a i ugradbenog konzolnog elementa elementa sa vodokotlićem,  komplet sjedište od plastične mase u bijeloj boji s poklopcem,  gumena manžeta, kutni ventil f1/2''-f3/8'' tlačna cijev rebrasta fleksibilna f8/10'', te vijci za pričvršćenje WC-a.  U stavku obračunati dovod hladne vode f1/2'', te odvod PVC f110 mm. U stavci obračunati sva potrebna štemanja i krpanja. 'U cijenu kompleta uračunate su nabavne cijene elemenata franko gradilište sa ugradnjom.</t>
  </si>
  <si>
    <t>a/   WC školjka                  kom  1</t>
  </si>
  <si>
    <t>b/   daska s poklopcem      kom  1</t>
  </si>
  <si>
    <t>c/   ugradbeni vodokotlić   kom  1</t>
  </si>
  <si>
    <t>d/   kutni ventil                   kom  1</t>
  </si>
  <si>
    <t>e/ četka i držač WC papira</t>
  </si>
  <si>
    <t>1.9.3.</t>
  </si>
  <si>
    <t>Dobava i ugradba priključka perilice rublja na instalaciju hladne vode i kanalizacije sve komplet s poniklovanom zidnom slavinom f15 mm, nastavkom za gumenu cijev, te poniklovanim uzidnim "S" sifonom f32 mm sa zaštitnom rozetom.
'U stavci obračunati sva potrebna štemanja i krpanja.             U cijeni kompleta uračunate su nabavne cijene elemenata franko gradilište sa ugradnjom.</t>
  </si>
  <si>
    <t>a/   slavina                kom  1</t>
  </si>
  <si>
    <t>b/   podžbukni ventil   kom  1</t>
  </si>
  <si>
    <t>1.10.</t>
  </si>
  <si>
    <t>SABIRNA JAMA</t>
  </si>
  <si>
    <t>Nabava, prijevoz i ugradnja betona za izvedbu sabirne jame sanitarne potrošnje dimenzije 4,00 x 1,80 x 2,60 m. U stavku uključeno nabava, dobava i ugradnja betona, izrada armature, oplete, hidroizolacija, sav potreban iskop i zatrpavanje, te rad i sredstva za rad. U cijenu uključiti i ispitivanje sabirne jame na vodonepropusnost izrađeno od ovlaštene osobe za ispitivanje vodonepropusnosti.</t>
  </si>
  <si>
    <t xml:space="preserve">iskop i zatrpavanje </t>
  </si>
  <si>
    <t>podložni beton C16/20  d=5 cm</t>
  </si>
  <si>
    <t>beton C30/37 VDP</t>
  </si>
  <si>
    <t>oplata</t>
  </si>
  <si>
    <t>hidroizolacija, bitumenski premaz i bitumenska ljepenka V4 na krov</t>
  </si>
  <si>
    <t>armatura B500B i MA 500/560</t>
  </si>
  <si>
    <t>Poklopac C250</t>
  </si>
  <si>
    <t>ljevanoželjezne penjalice, okruglo željez prmjera 20 mm, L= 0,8 m</t>
  </si>
  <si>
    <t>REKAPITULACIJA VODOVOD I KANALIZACIJA:</t>
  </si>
  <si>
    <t>INSTALACIJA UNUTARNJE KANALIZACIJSKE MREŽE</t>
  </si>
  <si>
    <t>Br.st.</t>
  </si>
  <si>
    <t xml:space="preserve">SADRŽAJ STAVKE </t>
  </si>
  <si>
    <t>Jed. mjere</t>
  </si>
  <si>
    <t>Količina</t>
  </si>
  <si>
    <t xml:space="preserve">Jedinična cijena </t>
  </si>
  <si>
    <t>Ukupno</t>
  </si>
  <si>
    <t>I.</t>
  </si>
  <si>
    <t>ELEKTRIČNA INSTALACIJA I INSTALACIJA TEMELJNOG UZEMLJIVAČA</t>
  </si>
  <si>
    <t>Isporučiti materijal i ugraditi u zid plastični razvodni ormar GRO izrađen kao jednodjelni ugradni ormar dimenzija 400x400x200. U stavku uključiti dubljenje zida u opeki, sa završnom obradom nakon ugradnje ormara. U ormar se ugrađuje sljedeća oprema jednako vrijedna kao:
- instalacijski automatski osigurač B10 - kom 3
- instalacijski automatski osigurač B16 - kom 6
- diferencijalna strujno-zaštitna sklopka 
  dvopolna NFI 25/0.1 A - kom 1  
- limitator 25A
- odvodnik prenapona PO 25 kA, 0,5 kV - kom 1
- stezaljka za priključenje vodiča za izjednačenje potencijala
  metalnih masa - kom 1
- redne stezaljke, bakar za sabirnice, te sav ostali spojni i 
  montažni materijal.
Sve spojeno i ispitano</t>
  </si>
  <si>
    <t>Isporučiti materijal i izvesti vod za napajanje razvodnog ormara prizemlja GRO od postojećeg KPMO kabelom PP00Y 3x6 mm2 uvučenim u plastičnu  zaštitnu cijev CS32 položene pod  žbuku u duljini od 10 m, s izradom šlica u zidu od opeke i završnu obradu gotovom žbukom nakon, komplet sa svim potrebnim spojnim i montažnim materijalom.</t>
  </si>
  <si>
    <t xml:space="preserve">Isporučiti materijal i izvesti rasvjetno mjesto vodičem PP00Y 3x1.5 mm2 uvučenim u plastične fleksibilne cijevi CS20 položene pod  žbuku s izradom šlica u zidu od opeke i završnu obradu gotovom žbukom nakon, komplet sa svim potrebnim spojnim i montažnim materijalom. Prosječna duljina voda je 10 m.
</t>
  </si>
  <si>
    <t xml:space="preserve">Isporučiti materijal i izvesti mjesto za uključivanje rasvjete vodičem PP00Y 3x1.5 mm2 uvučenim u plastične fleksibilne cijevi CS20 položene pod  žbuku s izradom šlica u zidu od opeke i završnu obradu gotovom žbukom nakon, komplet sa svim potrebnim spojnim i montažnim materijalom. Prosječna duljina voda je 10 m.
</t>
  </si>
  <si>
    <t xml:space="preserve">Isporučiti materijal i izvesti utikače mjesto vodičem PP00Y 3x2.5 mm2 uvučenim u plastične fleksibilne cijevi CS20 položene pod  žbuku s izradom šlica u zidu od opeke i završnu obradu gotovom žbukom nakon, stavka uključuje mjesta za podne kutije,  komplet sa svim potrebnim spojnim i montažnim materijalom. Prosječna duljina voda je 10 m.
</t>
  </si>
  <si>
    <t>Isporučiti materijal i postaviti na zid običnu instalacijsku sklopku 10A,250V, okvir 2M bijeli univerzalni nosač okvira s pandžama 1 struki, kutija ugradna 2M PZ za ugradnju u zidove, komplet sa svim potrebnim spojnim i montažnim materijalom.</t>
  </si>
  <si>
    <t xml:space="preserve">Isporučiti materijal i postaviti na zid izmjeničnu instalacijsku sklopku 10A,250V, okvir 2M bijeli univerzalni nosač okvira s pandžama 1 struki, kutija ugradna 2M PZ za ugradnju u zidove, komplet sa svim potrebnim spojnim i montažnim materijalom.
</t>
  </si>
  <si>
    <t>Isporučiti materijal i postaviti na zid dvije dvopolne priključnice s kontaktom za zaštitno uzemljenje i sa zaklopcem kontakata 16A, 250V bijela 2x, okvir 4M bijeli, nosivi okvir 4M, kutija ugradna 4M PZ za ugradnju u zidove, komplet sa svim potrebnim spojnim i montažnim materijalom.</t>
  </si>
  <si>
    <t>Isporučiti materijal i postaviti na zid dvije dvopolne priključnice s kontaktom za zaštitno uzemljenje, zaklopcem kontakata i zaštitnim poklopcem 16A, 250V bijela 2x, okvir 4M bijeli, nosivi okvir 4M, kutija ugradna 4M PZ za ugradnju u zidove, komplet sa svim potrebnim spojnim i montažnim materijalom.</t>
  </si>
  <si>
    <t>Isporučiti materijal i postaviti na strop svjetiljku opće rasvjete LED karakteristika min. 30W, 3600 K, 100 lm/W, 60x60 cm komplet sa svim spojnim i montažnim materijalom.</t>
  </si>
  <si>
    <t>Isporučiti materijal i postaviti na strop sanitanog čvora LED rasvjetno tijelo karakteristika min. 25W, 3000 K, 100lm/W, u IP65 zaštiti, komplet sa svim spojnim i montažnim materijalom.</t>
  </si>
  <si>
    <t>Isporučiti materijal i postaviti na fasadu zgrade vanjsku LED dekorativnu svjetiljku karakteristika min. 10W, 3000 K, 100lm/W, komplet sa svim spojnim i montažnim materijalom.</t>
  </si>
  <si>
    <t>Isporučiti materijal i postaviti na zid odarnice LED dekorativnu svjetiljku karakteristika min. 10W, 3000 K, 100lm/W, komplet sa svim spojnim i montažnim materijalom.</t>
  </si>
  <si>
    <t xml:space="preserve">Isporučiti materijal i izvesti temeljni uzemljivač trakom Fe/Zn 25x4 mm (min.) položenom u temelj građevine  na sloj  betona kpl. sa izvodom na GRO i metalne mase. Komplet sa svim potrebnim spojnim i montažnim materijalom.       </t>
  </si>
  <si>
    <t xml:space="preserve">Isporučiti materijal i izvesti spojeve pocinčane trake u zemlji pomoću križne spojnice (za traku 25x4mm), a sve skupa se zaštićuje bitumenom, komplet sa svim potrebnim spojnim i montažnim materijalom
</t>
  </si>
  <si>
    <t>Isporučiti materijal i postaviti obujmicu za slivnik, za plosnati vodič, komplet sa svim potrebnim spojnim i montažnim materijalom.</t>
  </si>
  <si>
    <t xml:space="preserve">Prijava električne instalacije, ispitivanje, mjerenje, te izrada odgovarajućih protokola.
</t>
  </si>
  <si>
    <t>kpl</t>
  </si>
  <si>
    <t>Ispitivanje instalacije uzemljivača, mjerenje, te izrada odgovarajućih protokola.</t>
  </si>
  <si>
    <t>3.</t>
  </si>
  <si>
    <t>4.</t>
  </si>
  <si>
    <t>5.</t>
  </si>
  <si>
    <t>6.</t>
  </si>
  <si>
    <t>7.</t>
  </si>
  <si>
    <t>8.</t>
  </si>
  <si>
    <t>9.</t>
  </si>
  <si>
    <t>10.</t>
  </si>
  <si>
    <t>11.</t>
  </si>
  <si>
    <t>12.</t>
  </si>
  <si>
    <t>13.</t>
  </si>
  <si>
    <t>14.</t>
  </si>
  <si>
    <t>15.</t>
  </si>
  <si>
    <t>16.</t>
  </si>
  <si>
    <t>17.</t>
  </si>
  <si>
    <t>18.</t>
  </si>
  <si>
    <t>GRAĐEVINSKO OBRTNIČKI RADOVI</t>
  </si>
  <si>
    <t>GRAĐEVINSKI RADOVI  UKUPNO:</t>
  </si>
  <si>
    <t xml:space="preserve">OBRTNIČKI RADOVI UKUPNO </t>
  </si>
  <si>
    <t xml:space="preserve">ELEKTRIČNA INSTALACIJA I INSTALACIJA TEMELJNOG UZEMLJIVAČA </t>
  </si>
  <si>
    <t xml:space="preserve">VODOVOD I KANALIZACIJA </t>
  </si>
  <si>
    <t xml:space="preserve">GRAĐEVINSKO OBRTNIČKI RADOVI </t>
  </si>
  <si>
    <t xml:space="preserve">ELEKTRO RADOVI </t>
  </si>
  <si>
    <t>UKUPNO</t>
  </si>
  <si>
    <t>PDV</t>
  </si>
  <si>
    <t>SVEUKUPNO</t>
  </si>
  <si>
    <t>Nabava doprema i montaža ograde od trapeznog lima . Visina lima iznosi 2,0 m . Lim se ugrađuje na prethodno izrađenu konstukciju od čeličnih cijevi  pričvršćeni u betonski temelj . Obračun vršiti po m' ograde</t>
  </si>
  <si>
    <t>m'</t>
  </si>
  <si>
    <t>Jedinična cijena</t>
  </si>
  <si>
    <r>
      <rPr>
        <b/>
        <sz val="10"/>
        <rFont val="Arial Narrow"/>
        <family val="2"/>
        <charset val="238"/>
      </rPr>
      <t xml:space="preserve">Žbukanje tankoslojnom žbukom                                                                                                                                                               </t>
    </r>
    <r>
      <rPr>
        <sz val="10"/>
        <rFont val="Arial Narrow"/>
        <family val="2"/>
        <charset val="238"/>
      </rPr>
      <t xml:space="preserve">Žbukanje fasadnih zidova treba vršiti u pogodno vrijeme, po velikoj zimi i vrućini treba izbjegavati žbukanje, jer tada može doći do smrzavanja odnosno pucanja uslijed prebrzog sušenja. Tankoslojna žbuka koja se nanosi preko ugrađenih fasadnih ploča od ekspandiranog polistirena i ekstrudiranog polistirena i sastoji od slijedećih slojeva: - polimercementno ljepilo armirano alkalno otpornom mrežicom. Izvedba u 2 sloja, ukupne debljine 0,3 cm. -  impregnacija za završni sloj - prema odabranom proizvođaču i tipu završnog sloja. -  završni sloj paropropusne silikatne žbuke u sloju debljine 0,2 cm. Prilikom izvedbe potrebno je pridržavati se perioda sušenja svakog sloja, a postavu sloja toplinske izolacije planirati u suhom periodu. U jediničnu cijenu je uključen sav rad i materijal na izradi kompletne fasade, kako je to u pojedinim stavkama troškovnika opisano. U stavku nije uključena fasadna skela jer je obračunata posebno. U jediničnu cijenu ulaze komplet svi slojevi uključivo svi završeci i priključci na okvire prozora i fasadnih stijena, kao i osnovni profil.                                                                                                       </t>
    </r>
    <r>
      <rPr>
        <b/>
        <sz val="10"/>
        <rFont val="Arial Narrow"/>
        <family val="2"/>
        <charset val="238"/>
      </rPr>
      <t>Jediničnom cijenom treba obuhvatiti:</t>
    </r>
    <r>
      <rPr>
        <sz val="10"/>
        <rFont val="Arial Narrow"/>
        <family val="2"/>
        <charset val="238"/>
      </rPr>
      <t xml:space="preserve">
- doprema sveg materijala na gradilište
- sav materijal, alat, mehanizaciju i uskladištenje
- troškove radne snage
- troškove izrade zaštite prozora i fasadnih stijena
- odstranjivanje otpadaka i smeća od vlastitih radova,
- popravak štete učinjene nepažnjom pri radu na svojim ili tuđim radovima.
Ovi uvjeti mijenjaju se ili dopunjuju pojedinim stavkama troškovnika.</t>
    </r>
  </si>
  <si>
    <t>Limarske radove izvesti prema opisu u troškovniku, uz eventualne korekcije projektom predviđenih razvijenih širina i opisa detalja po izmjeri na licu mjesta. Radove izvoditi po pravilima struke i primjenjujući važeće opće i posebne tehničke propise i norme, prema Zakonu o tehničkim zahtjevima za prizvode i ocjeni sukladnosi (NN 80/13, 14/14), preuzetih:                                                                                                                                                        Pravilnik o tehn.normativima za projektiranje i izvođenje završnih radova u građevinarstvu (Sl.list 21/90), te hrvatske norme:  HRN EN 14783 – Nenosivi limovi i trake za pokrivanje krovova, vanjsko i unutrašnje oblaganje HRN EN 10327 - Kontinuirano vruće pocinčana traka i lim od (mekanog) niskougljičnog čelika za hladno oblikovanje Svi ostali materijali koji nisu obuhvaćeni normama moraju imati certifikate od za to ovlaštenih institucija.                                                 Konzole - nosače opšava, žljebova i cijevi izvesti iz pocinčanog željeza ili iz običnog plosnog željeza zaštićenog antikorozivnim sredstvom. Lim koji naliježe na betonsku podlogu ili na podlogu od opeke mora biti podložen sa krovnom ljepenkom. Kod spajanja raznih vrsta materijala treba na pogodan način izvesti izolaciju (premaz, izol.traka i sl.) da ne dođe do galvanskog elektriciteta. Ako je opis koje stavke izvođaču nejasan treba pravovremeno, prije predaje ponude, tražiti objašnjenje od projektanta. Eventualne izmjene materijala te načina izvedbe tokom gradnje moraju se izvršiti isključivo pismenim dogovorom s projektantom i nadzornim inženjerom. Sve radnje koje neće biti na taj način utvrđivane, neće se priznati u obračun. Izvođač je dužan prije izrade limarije uzeti sve izmjere u naravi, a također je dužan prije početka montaže ispitati sve dijelove gdje se imaju izvesti limarski radovi, te na eventualnu neispravnost istih upozoriti nadzornog inženjera, jer će se u protivnom naknadni popravci izvršiti na račun izvođača limarskih radova. Način izvedbe i ugradbe, te obračun u svemu prema postojećim normama za izvođenje završnih radova u građevinarstvu TU-XVII, po jedinici mjere u troškovniku i stvarno izvedenim količinama na gradilištu. Jedinična cijena treba sadržavati: sav rad uključivo i uzimanje mjere na gradnji za izvedbu i obračun, sav materijal uključivo pomoćni te pričvrsni materijal, sav rad na gradnji i u radionici, sav transport i uskladištenje materijala, čišćenje i miniziranje željeznih dijelova, dobavu i polaganje podložne ljepenke, ugradbu limarije upucavanjem, potrebne platforme, pokretnu skelu za montažu, kuke, užad, ljestve, ugradbu u ziđe ili sl. potrebnih obujmica, slivnika i sl., čišćenje od otpadaka nakon izvršenih radova, zaštitu izvedenih radova do primopredaje.                                                                                                                                                              Ovi opći uvjeti mijenjaju se ili nadopunjuju opisom pojedinih stavki troškovnika.</t>
  </si>
  <si>
    <t>Soboslikarsko-ličilačke radove izvesti prema opisu u stavkama troškovnika po pravilima struke, primjenjivajući važeće propise i norme, prema Zakonu o tehničkim zahtjevima za proizvode i ocjeni sukladnosti (NN 80/13, 14/14),  "Pravilniku o tehničkim normativima za projektiranje i izvođenje završnih radova u građevinarstvu" (Sl.list br. 21/90) i odgovarajuće norme: HRN U.F1.012 Tehnički uvjeti za izvođenje ličilačkih radova  HRN U.F2.010             Tehnički uvjeti za izvođenje fasaderskih radova                                                                                                                    Materijali moraju odgovarati propisima HRN-a za kvalitet. Materijali koji nisu obuhvaćeni HRN-om moraju biti najbolje kvalitete i imati certifikat. Nenormizirane izvedbe vanjskih slojeva na konstrukcijama trebaju biti ispitane od stručne institucije, a rad treba izvoditi po stručnom uputstvu. Ako je u stavci troškovnika uključena izvedba radova za koje je potrebna radna snaga posebne kvalifikacije (struke), treba ih povjeriti radnicima tražene struke. Ako je u opisu radova spomenut određen materijal, može se upotrijebiti i drugi dokazano istovjetan proizvod, ali uz odobrenje nadzornog inženjera. Ako u opisu radova nije izričito propisan određeni materijal, izvođač treba da na vlastitu odgovornost izabere i pripremi materijal prema vrsti podloge, zahtjevanom izvođenju i uvjetima u kojima se podloga nalazi u vrijeme izvođenja i eksploatacionim uvjetima. Materijali se mogu primjenjivati samo na onim površinama za koje su prema svojim fizičko kemijskim i mehaničkim osobinama namjenjeni. Ako se u garantnom roku pojave bilo kakve promjene na radovima zbog loše kvalitete materijala izvođač je o svom trošku dužan ukloniti nedostatke. Gotovi, tvornički proizvedeni materijali moraju se upotrijebiti prema uputstvima proizvođača. Posebno voditi računa o dozvoljenoj  temperaturi zraka za primjenu pojedine vrste materijala. Premazivanje može biti ručno ili strojno, ako u opisu radova nije strojno izvođenje radova isključeno. Svi upotrebljeni materijali trebaju biti potvrđeni kvalitetom proizvođača. Izvođač radova dužan je prije početka rada pregledati sve površine na gradnji, te izvođaču građevinskih radova dati svoje eventualne primjedbe. Podloge na koje se nanose zidne i stropne boje (žbuke, beton) treba prethodno obraditi prema uputama proizvođača - provesti kompletne predradnje - čišćenje ploha, impregnaciju, gletanje, kitanje i brušenje. Kod prostora sa visinom većom od 4,0 m u cijenu uključiti potrebnu skelu. Zidove treba bijeliti i bojati kad su potpuno suhi, a prije bijeljenja treba izravnati sve eventualne rupe, pukotine ili krhotine.</t>
  </si>
  <si>
    <t>DOGRADNJA MRTVAČNICE NA GROBLJU U USKOCIMA</t>
  </si>
  <si>
    <t>TROŠKOVNIK</t>
  </si>
  <si>
    <r>
      <rPr>
        <b/>
        <sz val="10"/>
        <rFont val="Arial Narrow"/>
        <family val="2"/>
        <charset val="238"/>
      </rPr>
      <t xml:space="preserve">Opći uvjeti za skele                                                                                                                                                                                         </t>
    </r>
    <r>
      <rPr>
        <sz val="10"/>
        <rFont val="Arial Narrow"/>
        <family val="2"/>
        <charset val="238"/>
      </rPr>
      <t>Materijal za izradu skela mora biti potpuno ispravan. Odgovorna osoba dužna je izvršiti pregled materijala prije ugradbe. Skele se moraju postaviti čvrste i stabilne solidno međusobno povezane, ukrućene i osigurane od bilo kakvog pomicanja, moraju biti sposobne podnijeti  predviđeno opterećenje. Za skelu treba izvoditelj radova izraditi statički proračun i nacrt skele. Skele moraju biti izvedene tako da se mogu skinuti lako, bez potresa i oštećenja konstrukcije koju podupiru ili uz koju su izvedene. Odgovorna osoba dužna je prije upotrebe, jednom mjesečno u toku upotrebe i nakon dužeg prekida rada izvršiti pregled skele. Izvana se skela mora osigurati čvrstom ogradom na visinu do 1 m od radnog poda, a zatim skelu povezati i ukrutiti od horizontalnih pomicanja. Skela mora biti opskrbljena sa prilazima i osiguranim penjalicama za pristup na skelu. Rastavljanje i skidanje skele vrši se oprezno spuštanjem i slaganjem svih dijelova na određeno mjesto vodeći računa da se ne ošteti fasada. Sva oštećenja nastala vezivanjem skela na krovnu konstrukciju ili prozorske otvore izvođač radova dužan je otkloniti o svom trošku. Izvedba lakih pokretnih skela visine do 2m uključena je u standardnoj izvedbi ostalih građevinskih radova i ne obračunavaju se posebno. Pod lakim i pokretnim skelama, kao i nepokretnim, te fasadnim konzolnim skelama podrazumjevaju se skele izrađene sa svrhom da podnesu manja opterećenja radnika, alata i manjih količina materijala kod ugradbe i montaže. Pod nosivim skelama podrazumjevaju se skele izrađene sa svrhom da podnesu opterećenja oplate kod betonskih i armirano-betonskih radova, zidanih svodova i sličnih konstrukcija ili radi pridržavanja teških elemenata kod montaže i slično. Izrada skela je prema opisu i pojedinim stavkama s izradom radnih podova, zaštitnih ograda (ako u pojedinim stavkama nije drugačije određeno), sidrenjem, podupiranjem i ukrućenjem skele.
NAČIN OBRAČUNA
- Lake pokretne, lake nepokretne i konzolne skele obračunavaju se po m2 horizontalne projekcije skele.
- Prilaz na skele obračunava se po m2 mjereno po visini.
- Zaštitne oplate na skelama obračunavaju se po m2  razvijene površine oplate.
- Fasadne skele obračunavaju se po m2 vertikalne projekcije skele mjereno po vanjskom rubu i 1 m nad najvišom površinom.
- Nosive skele obračunavaju se po m3 zapremnine skele, mjereno po vanjskim konturama skele.
- Zaštitne ograde računaju se po m' ograde.                                                                                                                                      Premjere i obračun izvršenih radova vršiti će se prema “Prosječnim normama u građevinarstvu” GN-601 za tesarske radove.</t>
    </r>
  </si>
  <si>
    <t>REKAPITULACIJA 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</si>
</sst>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mmm/dd"/>
  </numFmts>
  <fonts count="24" x14ac:knownFonts="1">
    <font>
      <sz val="11"/>
      <color theme="1"/>
      <name val="Calibri"/>
      <family val="2"/>
      <charset val="238"/>
      <scheme val="minor"/>
    </font>
    <font>
      <b/>
      <sz val="10"/>
      <name val="Arial Narrow"/>
      <family val="2"/>
      <charset val="238"/>
    </font>
    <font>
      <sz val="10"/>
      <name val="Arial Narrow"/>
      <family val="2"/>
      <charset val="238"/>
    </font>
    <font>
      <sz val="10"/>
      <name val="Arial"/>
      <family val="2"/>
      <charset val="238"/>
    </font>
    <font>
      <sz val="9"/>
      <name val="Arial Narrow"/>
      <family val="2"/>
      <charset val="238"/>
    </font>
    <font>
      <sz val="11"/>
      <name val="Arial Narrow"/>
      <family val="2"/>
      <charset val="238"/>
    </font>
    <font>
      <sz val="10"/>
      <name val="Arial"/>
      <family val="2"/>
    </font>
    <font>
      <vertAlign val="superscript"/>
      <sz val="10"/>
      <name val="Arial Narrow"/>
      <family val="2"/>
      <charset val="238"/>
    </font>
    <font>
      <sz val="10"/>
      <color indexed="8"/>
      <name val="Arial Narrow"/>
      <family val="2"/>
      <charset val="238"/>
    </font>
    <font>
      <sz val="10"/>
      <color theme="1"/>
      <name val="Arial Narrow"/>
      <family val="2"/>
      <charset val="238"/>
    </font>
    <font>
      <sz val="11"/>
      <color theme="1"/>
      <name val="Calibri"/>
      <family val="2"/>
      <charset val="238"/>
      <scheme val="minor"/>
    </font>
    <font>
      <b/>
      <sz val="11"/>
      <color theme="1"/>
      <name val="Calibri"/>
      <family val="2"/>
      <charset val="238"/>
      <scheme val="minor"/>
    </font>
    <font>
      <sz val="10"/>
      <color theme="7" tint="0.59999389629810485"/>
      <name val="Arial Narrow"/>
      <family val="2"/>
      <charset val="238"/>
    </font>
    <font>
      <sz val="11"/>
      <color theme="7" tint="0.59999389629810485"/>
      <name val="Calibri"/>
      <family val="2"/>
      <charset val="238"/>
      <scheme val="minor"/>
    </font>
    <font>
      <sz val="12"/>
      <name val="Helv"/>
      <family val="2"/>
      <charset val="238"/>
    </font>
    <font>
      <sz val="10"/>
      <name val="Symbol"/>
      <family val="1"/>
      <charset val="238"/>
    </font>
    <font>
      <sz val="10"/>
      <name val="Symbol"/>
      <family val="1"/>
      <charset val="2"/>
    </font>
    <font>
      <b/>
      <sz val="10"/>
      <color theme="1"/>
      <name val="Arial Narrow"/>
      <family val="2"/>
      <charset val="238"/>
    </font>
    <font>
      <b/>
      <sz val="14"/>
      <color indexed="8"/>
      <name val="Arial"/>
      <family val="2"/>
      <charset val="238"/>
    </font>
    <font>
      <b/>
      <u/>
      <sz val="12"/>
      <color indexed="8"/>
      <name val="Arial"/>
      <family val="2"/>
      <charset val="238"/>
    </font>
    <font>
      <sz val="14"/>
      <color indexed="8"/>
      <name val="Arial"/>
      <family val="2"/>
      <charset val="238"/>
    </font>
    <font>
      <sz val="11"/>
      <color indexed="8"/>
      <name val="Arial"/>
      <family val="2"/>
      <charset val="238"/>
    </font>
    <font>
      <b/>
      <sz val="10"/>
      <color indexed="8"/>
      <name val="Arial"/>
      <family val="2"/>
      <charset val="238"/>
    </font>
    <font>
      <sz val="10"/>
      <color indexed="8"/>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31"/>
        <bgColor indexed="22"/>
      </patternFill>
    </fill>
    <fill>
      <patternFill patternType="solid">
        <fgColor theme="0"/>
        <bgColor indexed="22"/>
      </patternFill>
    </fill>
  </fills>
  <borders count="12">
    <border>
      <left/>
      <right/>
      <top/>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64"/>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s>
  <cellStyleXfs count="9">
    <xf numFmtId="0" fontId="0" fillId="0" borderId="0"/>
    <xf numFmtId="0" fontId="3" fillId="0" borderId="0"/>
    <xf numFmtId="0" fontId="6" fillId="0" borderId="0">
      <alignment horizontal="justify" vertical="center" wrapText="1"/>
    </xf>
    <xf numFmtId="0" fontId="3" fillId="0" borderId="0"/>
    <xf numFmtId="0" fontId="3" fillId="0" borderId="0"/>
    <xf numFmtId="44" fontId="10" fillId="0" borderId="0" applyFont="0" applyFill="0" applyBorder="0" applyAlignment="0" applyProtection="0"/>
    <xf numFmtId="0" fontId="14" fillId="0" borderId="0"/>
    <xf numFmtId="0" fontId="3" fillId="0" borderId="0"/>
    <xf numFmtId="0" fontId="10" fillId="0" borderId="0"/>
  </cellStyleXfs>
  <cellXfs count="222">
    <xf numFmtId="0" fontId="0" fillId="0" borderId="0" xfId="0"/>
    <xf numFmtId="0" fontId="1" fillId="0" borderId="0" xfId="0" applyFont="1" applyAlignment="1">
      <alignment vertical="top" wrapText="1"/>
    </xf>
    <xf numFmtId="0" fontId="2" fillId="0" borderId="0" xfId="0" applyFont="1" applyAlignment="1">
      <alignment vertical="top" wrapText="1"/>
    </xf>
    <xf numFmtId="0" fontId="2" fillId="0" borderId="0" xfId="0" applyFont="1"/>
    <xf numFmtId="0" fontId="2" fillId="0" borderId="0" xfId="0" applyFont="1" applyAlignment="1">
      <alignment vertical="top"/>
    </xf>
    <xf numFmtId="0" fontId="2" fillId="0" borderId="0" xfId="0" applyNumberFormat="1" applyFont="1" applyAlignment="1">
      <alignment horizontal="right"/>
    </xf>
    <xf numFmtId="4" fontId="2" fillId="0" borderId="0" xfId="0" applyNumberFormat="1" applyFont="1" applyAlignment="1">
      <alignment horizontal="right"/>
    </xf>
    <xf numFmtId="0" fontId="1" fillId="0" borderId="0" xfId="0" applyFont="1" applyAlignment="1">
      <alignment vertical="top"/>
    </xf>
    <xf numFmtId="4" fontId="1" fillId="0" borderId="0" xfId="0" applyNumberFormat="1" applyFont="1" applyAlignment="1">
      <alignment horizontal="right"/>
    </xf>
    <xf numFmtId="164" fontId="2" fillId="0" borderId="0" xfId="0" applyNumberFormat="1" applyFont="1" applyAlignment="1">
      <alignment vertical="top"/>
    </xf>
    <xf numFmtId="0" fontId="1" fillId="0" borderId="1" xfId="0" applyFont="1" applyBorder="1" applyAlignment="1">
      <alignment vertical="top" wrapText="1"/>
    </xf>
    <xf numFmtId="0" fontId="2" fillId="0" borderId="1" xfId="0" applyNumberFormat="1" applyFont="1" applyBorder="1" applyAlignment="1">
      <alignment horizontal="right"/>
    </xf>
    <xf numFmtId="4" fontId="2" fillId="0" borderId="1" xfId="0" applyNumberFormat="1" applyFont="1" applyBorder="1" applyAlignment="1">
      <alignment horizontal="right"/>
    </xf>
    <xf numFmtId="4" fontId="1" fillId="0" borderId="1" xfId="0" applyNumberFormat="1" applyFont="1" applyBorder="1" applyAlignment="1">
      <alignment horizontal="right"/>
    </xf>
    <xf numFmtId="0" fontId="2" fillId="0" borderId="0" xfId="0" applyFont="1" applyAlignment="1">
      <alignment horizontal="left" vertical="top"/>
    </xf>
    <xf numFmtId="0" fontId="2" fillId="0" borderId="1" xfId="0" applyFont="1" applyBorder="1" applyAlignment="1">
      <alignment vertical="top" wrapText="1"/>
    </xf>
    <xf numFmtId="0" fontId="2" fillId="0" borderId="0" xfId="0" applyFont="1" applyAlignment="1">
      <alignment horizontal="right"/>
    </xf>
    <xf numFmtId="4" fontId="2" fillId="0" borderId="0" xfId="0" applyNumberFormat="1" applyFont="1" applyAlignment="1">
      <alignment vertical="top" wrapText="1"/>
    </xf>
    <xf numFmtId="0" fontId="2" fillId="0" borderId="0" xfId="0" applyFont="1" applyAlignment="1">
      <alignment horizontal="left" vertical="top" wrapText="1"/>
    </xf>
    <xf numFmtId="0" fontId="1" fillId="2" borderId="2" xfId="0" applyFont="1" applyFill="1" applyBorder="1" applyAlignment="1">
      <alignment vertical="top"/>
    </xf>
    <xf numFmtId="0" fontId="1" fillId="2" borderId="3" xfId="0" applyFont="1" applyFill="1" applyBorder="1" applyAlignment="1">
      <alignment vertical="top" wrapText="1"/>
    </xf>
    <xf numFmtId="0" fontId="2" fillId="2" borderId="3" xfId="0" applyFont="1" applyFill="1" applyBorder="1" applyAlignment="1">
      <alignment horizontal="right"/>
    </xf>
    <xf numFmtId="4" fontId="2" fillId="2" borderId="3" xfId="0" applyNumberFormat="1" applyFont="1" applyFill="1" applyBorder="1" applyAlignment="1">
      <alignment horizontal="right"/>
    </xf>
    <xf numFmtId="4" fontId="2" fillId="2" borderId="4" xfId="0" applyNumberFormat="1" applyFont="1" applyFill="1" applyBorder="1" applyAlignment="1">
      <alignment horizontal="right"/>
    </xf>
    <xf numFmtId="4" fontId="2" fillId="0" borderId="0" xfId="0" applyNumberFormat="1" applyFont="1" applyBorder="1" applyAlignment="1">
      <alignment horizontal="right"/>
    </xf>
    <xf numFmtId="4" fontId="2" fillId="0" borderId="0" xfId="0" applyNumberFormat="1" applyFont="1" applyBorder="1" applyAlignment="1">
      <alignment vertical="top" wrapText="1"/>
    </xf>
    <xf numFmtId="4" fontId="2" fillId="0" borderId="0" xfId="0" applyNumberFormat="1" applyFont="1" applyAlignment="1">
      <alignment vertical="top"/>
    </xf>
    <xf numFmtId="4" fontId="2" fillId="0" borderId="0" xfId="0" applyNumberFormat="1" applyFont="1" applyBorder="1" applyAlignment="1">
      <alignment vertical="top"/>
    </xf>
    <xf numFmtId="3" fontId="2" fillId="0" borderId="0" xfId="0" applyNumberFormat="1" applyFont="1" applyAlignment="1">
      <alignment horizontal="right"/>
    </xf>
    <xf numFmtId="49" fontId="2" fillId="0" borderId="0" xfId="0" applyNumberFormat="1" applyFont="1" applyAlignment="1">
      <alignment horizontal="left" vertical="top" wrapText="1"/>
    </xf>
    <xf numFmtId="0" fontId="2" fillId="0" borderId="0" xfId="0" applyFont="1" applyAlignment="1">
      <alignment horizontal="justify" vertical="top" wrapText="1"/>
    </xf>
    <xf numFmtId="0" fontId="2" fillId="0" borderId="0" xfId="0" applyFont="1" applyFill="1" applyAlignment="1">
      <alignment vertical="top"/>
    </xf>
    <xf numFmtId="0" fontId="2" fillId="0" borderId="0" xfId="0" applyFont="1" applyFill="1" applyAlignment="1">
      <alignment horizontal="left" vertical="top"/>
    </xf>
    <xf numFmtId="0" fontId="2" fillId="2" borderId="2" xfId="0" applyFont="1" applyFill="1" applyBorder="1" applyAlignment="1">
      <alignment vertical="top"/>
    </xf>
    <xf numFmtId="0" fontId="2" fillId="2" borderId="3" xfId="0" applyFont="1" applyFill="1" applyBorder="1" applyAlignment="1">
      <alignment vertical="top" wrapText="1"/>
    </xf>
    <xf numFmtId="4" fontId="1" fillId="2" borderId="4" xfId="0" applyNumberFormat="1" applyFont="1" applyFill="1" applyBorder="1" applyAlignment="1">
      <alignment horizontal="right"/>
    </xf>
    <xf numFmtId="4" fontId="2" fillId="2" borderId="3" xfId="0" applyNumberFormat="1" applyFont="1" applyFill="1" applyBorder="1" applyAlignment="1">
      <alignment vertical="top" wrapText="1"/>
    </xf>
    <xf numFmtId="4" fontId="2" fillId="2" borderId="4" xfId="0" applyNumberFormat="1" applyFont="1" applyFill="1" applyBorder="1" applyAlignment="1">
      <alignment vertical="top" wrapText="1"/>
    </xf>
    <xf numFmtId="4" fontId="2" fillId="0" borderId="0" xfId="0" applyNumberFormat="1" applyFont="1" applyAlignment="1">
      <alignment horizontal="justify" vertical="top" wrapText="1"/>
    </xf>
    <xf numFmtId="4" fontId="2" fillId="0" borderId="0" xfId="0" applyNumberFormat="1" applyFont="1" applyBorder="1" applyAlignment="1">
      <alignment horizontal="justify" vertical="top" wrapText="1"/>
    </xf>
    <xf numFmtId="0" fontId="2" fillId="0" borderId="0" xfId="1" applyFont="1" applyFill="1" applyBorder="1" applyAlignment="1">
      <alignment horizontal="left" vertical="top" wrapText="1"/>
    </xf>
    <xf numFmtId="0" fontId="4" fillId="0" borderId="0" xfId="0" applyFont="1"/>
    <xf numFmtId="0" fontId="5" fillId="0" borderId="0" xfId="0" applyNumberFormat="1" applyFont="1" applyAlignment="1">
      <alignment horizontal="center"/>
    </xf>
    <xf numFmtId="4" fontId="5" fillId="0" borderId="0" xfId="0" applyNumberFormat="1" applyFont="1" applyAlignment="1"/>
    <xf numFmtId="2" fontId="2" fillId="0" borderId="0" xfId="0" applyNumberFormat="1" applyFont="1" applyAlignment="1">
      <alignment horizontal="right"/>
    </xf>
    <xf numFmtId="49" fontId="2" fillId="0" borderId="0" xfId="0" applyNumberFormat="1" applyFont="1" applyAlignment="1">
      <alignment vertical="top" wrapText="1"/>
    </xf>
    <xf numFmtId="0" fontId="2" fillId="0" borderId="0" xfId="0" applyFont="1" applyAlignment="1">
      <alignment horizontal="right" wrapText="1"/>
    </xf>
    <xf numFmtId="4" fontId="2" fillId="0" borderId="0" xfId="0" applyNumberFormat="1" applyFont="1" applyAlignment="1">
      <alignment horizontal="right" wrapText="1"/>
    </xf>
    <xf numFmtId="4" fontId="2" fillId="0" borderId="0" xfId="0" applyNumberFormat="1" applyFont="1" applyFill="1" applyAlignment="1">
      <alignment horizontal="right"/>
    </xf>
    <xf numFmtId="0" fontId="2" fillId="0" borderId="0" xfId="0" applyFont="1" applyAlignment="1" applyProtection="1">
      <alignment vertical="top"/>
      <protection locked="0"/>
    </xf>
    <xf numFmtId="4" fontId="2" fillId="0" borderId="0" xfId="0" applyNumberFormat="1" applyFont="1" applyAlignment="1" applyProtection="1">
      <alignment vertical="top"/>
      <protection locked="0"/>
    </xf>
    <xf numFmtId="4" fontId="2" fillId="0" borderId="0" xfId="0" applyNumberFormat="1" applyFont="1" applyBorder="1" applyAlignment="1" applyProtection="1">
      <alignment vertical="top"/>
      <protection locked="0"/>
    </xf>
    <xf numFmtId="0" fontId="1" fillId="0" borderId="0" xfId="1" applyFont="1" applyFill="1" applyBorder="1" applyAlignment="1">
      <alignment vertical="top" wrapText="1"/>
    </xf>
    <xf numFmtId="0" fontId="4" fillId="0" borderId="0" xfId="0" applyFont="1" applyAlignment="1">
      <alignment vertical="top"/>
    </xf>
    <xf numFmtId="0" fontId="8" fillId="0" borderId="0" xfId="0" applyFont="1" applyAlignment="1">
      <alignment horizontal="center"/>
    </xf>
    <xf numFmtId="2" fontId="8" fillId="0" borderId="0" xfId="0" applyNumberFormat="1" applyFont="1" applyAlignment="1">
      <alignment horizontal="right"/>
    </xf>
    <xf numFmtId="4" fontId="8" fillId="0" borderId="0" xfId="0" applyNumberFormat="1" applyFont="1"/>
    <xf numFmtId="4" fontId="8" fillId="0" borderId="0" xfId="0" applyNumberFormat="1" applyFont="1" applyBorder="1"/>
    <xf numFmtId="0" fontId="8" fillId="0" borderId="0" xfId="0" applyFont="1" applyAlignment="1">
      <alignment vertical="top"/>
    </xf>
    <xf numFmtId="0" fontId="8" fillId="0" borderId="0" xfId="0" applyFont="1" applyAlignment="1">
      <alignment horizontal="left" vertical="top" wrapText="1"/>
    </xf>
    <xf numFmtId="0" fontId="8" fillId="0" borderId="0" xfId="0" quotePrefix="1" applyFont="1" applyAlignment="1">
      <alignment vertical="top"/>
    </xf>
    <xf numFmtId="0" fontId="8" fillId="0" borderId="0" xfId="0" applyFont="1" applyAlignment="1">
      <alignment horizontal="justify" vertical="top" wrapText="1"/>
    </xf>
    <xf numFmtId="0" fontId="8" fillId="0" borderId="0" xfId="0" applyNumberFormat="1" applyFont="1" applyAlignment="1">
      <alignment horizontal="right"/>
    </xf>
    <xf numFmtId="0" fontId="2" fillId="0" borderId="0" xfId="0" applyFont="1" applyAlignment="1">
      <alignment horizontal="center" wrapText="1"/>
    </xf>
    <xf numFmtId="0" fontId="1" fillId="2" borderId="3" xfId="0" applyFont="1" applyFill="1" applyBorder="1" applyAlignment="1" applyProtection="1">
      <alignment vertical="top"/>
      <protection locked="0"/>
    </xf>
    <xf numFmtId="0" fontId="2" fillId="2" borderId="3" xfId="0" applyFont="1" applyFill="1" applyBorder="1" applyAlignment="1" applyProtection="1">
      <alignment vertical="top"/>
      <protection locked="0"/>
    </xf>
    <xf numFmtId="4" fontId="2" fillId="2" borderId="3" xfId="0" applyNumberFormat="1" applyFont="1" applyFill="1" applyBorder="1" applyAlignment="1" applyProtection="1">
      <alignment vertical="top"/>
      <protection locked="0"/>
    </xf>
    <xf numFmtId="4" fontId="2" fillId="2" borderId="4" xfId="0" applyNumberFormat="1" applyFont="1" applyFill="1" applyBorder="1" applyAlignment="1" applyProtection="1">
      <alignment vertical="top"/>
      <protection locked="0"/>
    </xf>
    <xf numFmtId="0" fontId="2" fillId="0" borderId="0" xfId="0" quotePrefix="1" applyFont="1" applyAlignment="1">
      <alignment horizontal="left" vertical="top" wrapText="1"/>
    </xf>
    <xf numFmtId="0" fontId="2" fillId="0" borderId="0" xfId="0" applyFont="1" applyAlignment="1">
      <alignment horizontal="center" vertical="top"/>
    </xf>
    <xf numFmtId="0" fontId="2" fillId="0" borderId="0" xfId="0" applyFont="1" applyAlignment="1">
      <alignment horizontal="center"/>
    </xf>
    <xf numFmtId="0" fontId="2" fillId="2" borderId="2" xfId="0" applyFont="1" applyFill="1" applyBorder="1" applyAlignment="1">
      <alignment horizontal="center" vertical="top"/>
    </xf>
    <xf numFmtId="0" fontId="2" fillId="2" borderId="3" xfId="0" applyFont="1" applyFill="1" applyBorder="1" applyAlignment="1">
      <alignment horizontal="center"/>
    </xf>
    <xf numFmtId="0" fontId="2" fillId="2" borderId="3" xfId="0" applyFont="1" applyFill="1" applyBorder="1" applyAlignment="1" applyProtection="1">
      <alignment vertical="top" wrapText="1"/>
      <protection locked="0"/>
    </xf>
    <xf numFmtId="4" fontId="2" fillId="2" borderId="3" xfId="0" applyNumberFormat="1" applyFont="1" applyFill="1" applyBorder="1" applyAlignment="1" applyProtection="1">
      <alignment vertical="top" wrapText="1"/>
      <protection locked="0"/>
    </xf>
    <xf numFmtId="4" fontId="2" fillId="2" borderId="4" xfId="0" applyNumberFormat="1" applyFont="1" applyFill="1" applyBorder="1" applyAlignment="1" applyProtection="1">
      <alignment vertical="top" wrapText="1"/>
      <protection locked="0"/>
    </xf>
    <xf numFmtId="0" fontId="1" fillId="2" borderId="3" xfId="0" applyFont="1" applyFill="1" applyBorder="1" applyAlignment="1">
      <alignment vertical="top"/>
    </xf>
    <xf numFmtId="0" fontId="2" fillId="2" borderId="3" xfId="0" applyNumberFormat="1" applyFont="1" applyFill="1" applyBorder="1" applyAlignment="1">
      <alignment horizontal="right"/>
    </xf>
    <xf numFmtId="0" fontId="2" fillId="0" borderId="0" xfId="1" applyFont="1" applyAlignment="1">
      <alignment horizontal="justify" vertical="top" wrapText="1"/>
    </xf>
    <xf numFmtId="2" fontId="2" fillId="0" borderId="0" xfId="1" applyNumberFormat="1" applyFont="1" applyFill="1" applyBorder="1" applyAlignment="1">
      <alignment horizontal="left" vertical="top" wrapText="1"/>
    </xf>
    <xf numFmtId="0" fontId="2" fillId="0" borderId="0" xfId="0" quotePrefix="1" applyFont="1" applyAlignment="1">
      <alignment vertical="top"/>
    </xf>
    <xf numFmtId="0" fontId="2" fillId="0" borderId="0" xfId="4" applyFont="1" applyAlignment="1">
      <alignment horizontal="left" vertical="top" wrapText="1"/>
    </xf>
    <xf numFmtId="0" fontId="0" fillId="0" borderId="0" xfId="0" applyAlignment="1">
      <alignment vertical="top"/>
    </xf>
    <xf numFmtId="0" fontId="2" fillId="0" borderId="0" xfId="0" applyFont="1" applyAlignment="1">
      <alignment horizontal="justify" vertical="top"/>
    </xf>
    <xf numFmtId="0" fontId="2" fillId="0" borderId="0" xfId="2" applyFont="1" applyAlignment="1">
      <alignment horizontal="justify" vertical="top" wrapText="1"/>
    </xf>
    <xf numFmtId="0" fontId="2" fillId="0" borderId="0" xfId="3" applyFont="1" applyAlignment="1">
      <alignment horizontal="left" vertical="top" wrapText="1"/>
    </xf>
    <xf numFmtId="0" fontId="9" fillId="0" borderId="0" xfId="0" applyFont="1" applyAlignment="1">
      <alignment vertical="top" wrapText="1"/>
    </xf>
    <xf numFmtId="0" fontId="0" fillId="0" borderId="0" xfId="0" applyNumberFormat="1"/>
    <xf numFmtId="0" fontId="2" fillId="0" borderId="0" xfId="1" applyFont="1" applyFill="1" applyBorder="1" applyAlignment="1">
      <alignment vertical="top" wrapText="1"/>
    </xf>
    <xf numFmtId="0" fontId="2" fillId="0" borderId="0" xfId="0" applyFont="1" applyAlignment="1">
      <alignment horizontal="left" vertical="top" wrapText="1"/>
    </xf>
    <xf numFmtId="0" fontId="2" fillId="0" borderId="0" xfId="0" quotePrefix="1" applyFont="1" applyAlignment="1">
      <alignment vertical="top" wrapText="1"/>
    </xf>
    <xf numFmtId="0" fontId="12" fillId="3" borderId="0" xfId="0" applyFont="1" applyFill="1" applyAlignment="1">
      <alignment vertical="top"/>
    </xf>
    <xf numFmtId="0" fontId="12" fillId="3" borderId="0" xfId="0" applyFont="1" applyFill="1" applyAlignment="1">
      <alignment vertical="top" wrapText="1"/>
    </xf>
    <xf numFmtId="0" fontId="13" fillId="3" borderId="0" xfId="0" applyFont="1" applyFill="1"/>
    <xf numFmtId="0" fontId="2" fillId="4" borderId="2" xfId="0" applyFont="1" applyFill="1" applyBorder="1" applyAlignment="1">
      <alignment vertical="top"/>
    </xf>
    <xf numFmtId="0" fontId="1" fillId="4" borderId="3" xfId="0" applyFont="1" applyFill="1" applyBorder="1" applyAlignment="1">
      <alignment vertical="top" wrapText="1"/>
    </xf>
    <xf numFmtId="0" fontId="2" fillId="4" borderId="3" xfId="0" applyFont="1" applyFill="1" applyBorder="1" applyAlignment="1">
      <alignment horizontal="right"/>
    </xf>
    <xf numFmtId="4" fontId="2" fillId="4" borderId="3" xfId="0" applyNumberFormat="1" applyFont="1" applyFill="1" applyBorder="1" applyAlignment="1">
      <alignment horizontal="right"/>
    </xf>
    <xf numFmtId="4" fontId="1" fillId="4" borderId="4" xfId="0" applyNumberFormat="1" applyFont="1" applyFill="1" applyBorder="1" applyAlignment="1">
      <alignment horizontal="right"/>
    </xf>
    <xf numFmtId="0" fontId="0" fillId="4" borderId="0" xfId="0" applyFill="1"/>
    <xf numFmtId="0" fontId="2" fillId="0" borderId="0" xfId="6" applyFont="1" applyAlignment="1">
      <alignment horizontal="justify" vertical="top" wrapText="1"/>
    </xf>
    <xf numFmtId="0" fontId="2" fillId="0" borderId="0" xfId="3" applyFont="1" applyAlignment="1">
      <alignment vertical="top" readingOrder="1"/>
    </xf>
    <xf numFmtId="0" fontId="2" fillId="0" borderId="1" xfId="0" applyFont="1" applyBorder="1" applyAlignment="1">
      <alignment horizontal="right"/>
    </xf>
    <xf numFmtId="4" fontId="2" fillId="0" borderId="0" xfId="0" applyNumberFormat="1" applyFont="1"/>
    <xf numFmtId="0" fontId="0" fillId="0" borderId="0" xfId="0" applyAlignment="1">
      <alignment horizontal="left" vertical="top" wrapText="1"/>
    </xf>
    <xf numFmtId="0" fontId="2" fillId="0" borderId="0" xfId="3" applyFont="1" applyAlignment="1">
      <alignment horizontal="left" vertical="top" wrapText="1" readingOrder="1"/>
    </xf>
    <xf numFmtId="0" fontId="15" fillId="0" borderId="0" xfId="3" applyFont="1" applyAlignment="1">
      <alignment horizontal="left" vertical="top" wrapText="1" readingOrder="1"/>
    </xf>
    <xf numFmtId="0" fontId="0" fillId="0" borderId="0" xfId="6" quotePrefix="1" applyFont="1" applyAlignment="1">
      <alignment horizontal="left" vertical="center"/>
    </xf>
    <xf numFmtId="0" fontId="1" fillId="0" borderId="0" xfId="0" applyFont="1" applyAlignment="1">
      <alignment horizontal="center"/>
    </xf>
    <xf numFmtId="4" fontId="1" fillId="0" borderId="0" xfId="0" applyNumberFormat="1" applyFont="1"/>
    <xf numFmtId="0" fontId="2" fillId="0" borderId="0" xfId="6" quotePrefix="1" applyFont="1" applyAlignment="1">
      <alignment horizontal="justify" vertical="center"/>
    </xf>
    <xf numFmtId="0" fontId="2" fillId="0" borderId="0" xfId="6" applyFont="1" applyAlignment="1">
      <alignment horizontal="justify" vertical="center"/>
    </xf>
    <xf numFmtId="0" fontId="2" fillId="0" borderId="0" xfId="0" applyFont="1" applyBorder="1" applyAlignment="1">
      <alignment vertical="top"/>
    </xf>
    <xf numFmtId="0" fontId="2" fillId="0" borderId="0" xfId="0" applyFont="1" applyBorder="1" applyAlignment="1">
      <alignment vertical="top" wrapText="1"/>
    </xf>
    <xf numFmtId="0" fontId="2" fillId="0" borderId="0" xfId="0" applyFont="1" applyBorder="1" applyAlignment="1">
      <alignment horizontal="right"/>
    </xf>
    <xf numFmtId="0" fontId="0" fillId="0" borderId="0" xfId="0" applyBorder="1"/>
    <xf numFmtId="0" fontId="2" fillId="0" borderId="0" xfId="0" applyNumberFormat="1" applyFont="1" applyBorder="1" applyAlignment="1">
      <alignment horizontal="right"/>
    </xf>
    <xf numFmtId="4" fontId="1" fillId="0" borderId="0" xfId="0" applyNumberFormat="1" applyFont="1" applyBorder="1" applyAlignment="1">
      <alignment horizontal="right"/>
    </xf>
    <xf numFmtId="0" fontId="0" fillId="0" borderId="0" xfId="0" applyBorder="1" applyAlignment="1">
      <alignment vertical="top"/>
    </xf>
    <xf numFmtId="0" fontId="1" fillId="0" borderId="3" xfId="0" applyFont="1" applyBorder="1" applyAlignment="1">
      <alignment vertical="top" wrapText="1"/>
    </xf>
    <xf numFmtId="0" fontId="1" fillId="0" borderId="3" xfId="0" applyFont="1" applyBorder="1" applyAlignment="1">
      <alignment horizontal="center"/>
    </xf>
    <xf numFmtId="4" fontId="1" fillId="0" borderId="3" xfId="0" applyNumberFormat="1" applyFont="1" applyBorder="1"/>
    <xf numFmtId="4" fontId="0" fillId="0" borderId="0" xfId="0" applyNumberFormat="1"/>
    <xf numFmtId="0" fontId="1" fillId="5" borderId="6" xfId="7" applyFont="1" applyFill="1" applyBorder="1" applyAlignment="1">
      <alignment horizontal="center" vertical="center" wrapText="1"/>
    </xf>
    <xf numFmtId="0" fontId="1" fillId="5" borderId="1" xfId="7" applyFont="1" applyFill="1" applyBorder="1" applyAlignment="1">
      <alignment horizontal="center" vertical="center" wrapText="1"/>
    </xf>
    <xf numFmtId="4" fontId="1" fillId="5" borderId="1" xfId="7" applyNumberFormat="1" applyFont="1" applyFill="1" applyBorder="1" applyAlignment="1">
      <alignment horizontal="center" vertical="center" wrapText="1"/>
    </xf>
    <xf numFmtId="4" fontId="1" fillId="5" borderId="6" xfId="5" applyNumberFormat="1" applyFont="1" applyFill="1" applyBorder="1" applyAlignment="1" applyProtection="1">
      <alignment horizontal="center" vertical="center" wrapText="1"/>
    </xf>
    <xf numFmtId="4" fontId="1" fillId="5" borderId="7" xfId="5" applyNumberFormat="1" applyFont="1" applyFill="1" applyBorder="1" applyAlignment="1" applyProtection="1">
      <alignment horizontal="center" vertical="center" wrapText="1"/>
    </xf>
    <xf numFmtId="0" fontId="2" fillId="0" borderId="8" xfId="7" applyFont="1" applyBorder="1" applyAlignment="1">
      <alignment vertical="top" wrapText="1"/>
    </xf>
    <xf numFmtId="0" fontId="2" fillId="0" borderId="8" xfId="7" applyFont="1" applyBorder="1" applyAlignment="1">
      <alignment horizontal="center" vertical="center" wrapText="1"/>
    </xf>
    <xf numFmtId="4" fontId="2" fillId="0" borderId="8" xfId="7" applyNumberFormat="1" applyFont="1" applyBorder="1" applyAlignment="1">
      <alignment horizontal="center" vertical="center" wrapText="1"/>
    </xf>
    <xf numFmtId="4" fontId="2" fillId="0" borderId="8" xfId="5" applyNumberFormat="1" applyFont="1" applyFill="1" applyBorder="1" applyAlignment="1" applyProtection="1">
      <alignment horizontal="center" vertical="center" wrapText="1"/>
    </xf>
    <xf numFmtId="0" fontId="17" fillId="0" borderId="0" xfId="7" applyFont="1" applyAlignment="1">
      <alignment vertical="top" wrapText="1"/>
    </xf>
    <xf numFmtId="4" fontId="9" fillId="0" borderId="0" xfId="7" applyNumberFormat="1" applyFont="1" applyAlignment="1">
      <alignment horizontal="right" wrapText="1"/>
    </xf>
    <xf numFmtId="0" fontId="9" fillId="0" borderId="0" xfId="7" applyFont="1" applyAlignment="1">
      <alignment horizontal="center" wrapText="1"/>
    </xf>
    <xf numFmtId="0" fontId="9" fillId="0" borderId="0" xfId="7" applyFont="1" applyAlignment="1">
      <alignment vertical="top" wrapText="1"/>
    </xf>
    <xf numFmtId="0" fontId="9" fillId="0" borderId="0" xfId="0" applyFont="1"/>
    <xf numFmtId="0" fontId="9" fillId="0" borderId="0" xfId="7" applyFont="1" applyAlignment="1">
      <alignment horizontal="left" vertical="top" wrapText="1"/>
    </xf>
    <xf numFmtId="0" fontId="1" fillId="5" borderId="6" xfId="7" applyFont="1" applyFill="1" applyBorder="1" applyAlignment="1">
      <alignment horizontal="left" vertical="center" wrapText="1"/>
    </xf>
    <xf numFmtId="0" fontId="2" fillId="0" borderId="8" xfId="7" applyFont="1" applyBorder="1" applyAlignment="1">
      <alignment horizontal="left" vertical="top" wrapText="1"/>
    </xf>
    <xf numFmtId="0" fontId="17" fillId="0" borderId="0" xfId="7" applyFont="1" applyAlignment="1">
      <alignment horizontal="left" vertical="top" wrapText="1"/>
    </xf>
    <xf numFmtId="0" fontId="9" fillId="0" borderId="0" xfId="0" applyFont="1" applyAlignment="1">
      <alignment horizontal="left"/>
    </xf>
    <xf numFmtId="0" fontId="9" fillId="0" borderId="0" xfId="7" applyFont="1" applyBorder="1" applyAlignment="1">
      <alignment horizontal="left" vertical="top" wrapText="1"/>
    </xf>
    <xf numFmtId="0" fontId="9" fillId="0" borderId="0" xfId="7" applyFont="1" applyBorder="1" applyAlignment="1">
      <alignment vertical="top" wrapText="1"/>
    </xf>
    <xf numFmtId="0" fontId="9" fillId="0" borderId="0" xfId="7" applyFont="1" applyBorder="1" applyAlignment="1">
      <alignment horizontal="justify" vertical="top" wrapText="1"/>
    </xf>
    <xf numFmtId="2" fontId="9" fillId="0" borderId="0" xfId="7" applyNumberFormat="1" applyFont="1" applyBorder="1" applyAlignment="1">
      <alignment horizontal="right" wrapText="1"/>
    </xf>
    <xf numFmtId="4" fontId="9" fillId="0" borderId="0" xfId="7" applyNumberFormat="1" applyFont="1" applyBorder="1" applyAlignment="1">
      <alignment horizontal="right" wrapText="1"/>
    </xf>
    <xf numFmtId="0" fontId="9" fillId="0" borderId="0" xfId="7" applyFont="1" applyBorder="1" applyAlignment="1">
      <alignment horizontal="center" wrapText="1"/>
    </xf>
    <xf numFmtId="0" fontId="2" fillId="0" borderId="0" xfId="7" applyFont="1" applyBorder="1" applyAlignment="1">
      <alignment vertical="top" wrapText="1"/>
    </xf>
    <xf numFmtId="0" fontId="2" fillId="0" borderId="0" xfId="7" applyFont="1" applyBorder="1" applyAlignment="1">
      <alignment horizontal="center"/>
    </xf>
    <xf numFmtId="4" fontId="2" fillId="0" borderId="0" xfId="7" applyNumberFormat="1" applyFont="1" applyBorder="1" applyAlignment="1">
      <alignment horizontal="right"/>
    </xf>
    <xf numFmtId="4" fontId="2" fillId="0" borderId="0" xfId="7" applyNumberFormat="1" applyFont="1" applyBorder="1" applyAlignment="1">
      <alignment horizontal="right" wrapText="1"/>
    </xf>
    <xf numFmtId="4" fontId="17" fillId="0" borderId="0" xfId="7" applyNumberFormat="1" applyFont="1" applyBorder="1" applyAlignment="1">
      <alignment horizontal="right" wrapText="1"/>
    </xf>
    <xf numFmtId="0" fontId="17" fillId="0" borderId="0" xfId="7" applyFont="1" applyBorder="1" applyAlignment="1">
      <alignment vertical="center" wrapText="1"/>
    </xf>
    <xf numFmtId="0" fontId="17" fillId="0" borderId="0" xfId="7" applyFont="1" applyBorder="1" applyAlignment="1">
      <alignment wrapText="1"/>
    </xf>
    <xf numFmtId="4" fontId="17" fillId="0" borderId="0" xfId="7" applyNumberFormat="1" applyFont="1" applyBorder="1" applyAlignment="1">
      <alignment wrapText="1"/>
    </xf>
    <xf numFmtId="0" fontId="4" fillId="4" borderId="0" xfId="0" applyFont="1" applyFill="1" applyBorder="1"/>
    <xf numFmtId="0" fontId="1" fillId="6" borderId="0" xfId="7" applyFont="1" applyFill="1" applyBorder="1" applyAlignment="1">
      <alignment horizontal="left" vertical="center" wrapText="1"/>
    </xf>
    <xf numFmtId="0" fontId="1" fillId="6" borderId="0" xfId="7" applyFont="1" applyFill="1" applyBorder="1" applyAlignment="1">
      <alignment horizontal="center" vertical="center" wrapText="1"/>
    </xf>
    <xf numFmtId="4" fontId="1" fillId="6" borderId="0" xfId="7" applyNumberFormat="1" applyFont="1" applyFill="1" applyBorder="1" applyAlignment="1">
      <alignment horizontal="center" vertical="center" wrapText="1"/>
    </xf>
    <xf numFmtId="4" fontId="1" fillId="6" borderId="0" xfId="5" applyNumberFormat="1" applyFont="1" applyFill="1" applyBorder="1" applyAlignment="1" applyProtection="1">
      <alignment horizontal="center" vertical="center" wrapText="1"/>
    </xf>
    <xf numFmtId="0" fontId="2" fillId="4" borderId="0" xfId="0" applyFont="1" applyFill="1" applyBorder="1"/>
    <xf numFmtId="49" fontId="18" fillId="0" borderId="0" xfId="8" applyNumberFormat="1" applyFont="1" applyAlignment="1">
      <alignment readingOrder="1"/>
    </xf>
    <xf numFmtId="0" fontId="19" fillId="0" borderId="0" xfId="8" applyFont="1" applyAlignment="1">
      <alignment horizontal="left" readingOrder="1"/>
    </xf>
    <xf numFmtId="0" fontId="18" fillId="0" borderId="0" xfId="8" applyFont="1" applyAlignment="1">
      <alignment horizontal="left" readingOrder="1"/>
    </xf>
    <xf numFmtId="0" fontId="20" fillId="0" borderId="0" xfId="8" applyFont="1" applyAlignment="1">
      <alignment readingOrder="1"/>
    </xf>
    <xf numFmtId="49" fontId="21" fillId="0" borderId="0" xfId="8" applyNumberFormat="1" applyFont="1"/>
    <xf numFmtId="0" fontId="21" fillId="0" borderId="0" xfId="8" applyFont="1"/>
    <xf numFmtId="0" fontId="22" fillId="0" borderId="0" xfId="8" applyFont="1" applyAlignment="1">
      <alignment horizontal="center"/>
    </xf>
    <xf numFmtId="0" fontId="22" fillId="0" borderId="0" xfId="8" applyFont="1"/>
    <xf numFmtId="0" fontId="11" fillId="0" borderId="0" xfId="0" applyFont="1"/>
    <xf numFmtId="0" fontId="1" fillId="0" borderId="3" xfId="0" applyFont="1" applyBorder="1" applyAlignment="1">
      <alignment horizontal="right"/>
    </xf>
    <xf numFmtId="4" fontId="1" fillId="0" borderId="3" xfId="0" applyNumberFormat="1" applyFont="1" applyBorder="1" applyAlignment="1">
      <alignment horizontal="right"/>
    </xf>
    <xf numFmtId="0" fontId="23" fillId="0" borderId="0" xfId="8" applyFont="1"/>
    <xf numFmtId="0" fontId="0" fillId="0" borderId="0" xfId="0" applyFont="1"/>
    <xf numFmtId="0" fontId="23" fillId="0" borderId="5" xfId="8" applyFont="1" applyBorder="1"/>
    <xf numFmtId="0" fontId="23" fillId="0" borderId="0" xfId="8" applyFont="1" applyBorder="1"/>
    <xf numFmtId="4" fontId="20" fillId="0" borderId="0" xfId="8" applyNumberFormat="1" applyFont="1" applyAlignment="1">
      <alignment readingOrder="1"/>
    </xf>
    <xf numFmtId="4" fontId="21" fillId="0" borderId="0" xfId="8" applyNumberFormat="1" applyFont="1"/>
    <xf numFmtId="4" fontId="23" fillId="0" borderId="0" xfId="8" applyNumberFormat="1" applyFont="1" applyBorder="1"/>
    <xf numFmtId="4" fontId="23" fillId="0" borderId="5" xfId="8" applyNumberFormat="1" applyFont="1" applyBorder="1"/>
    <xf numFmtId="4" fontId="22" fillId="0" borderId="0" xfId="8" applyNumberFormat="1" applyFont="1"/>
    <xf numFmtId="0" fontId="22" fillId="0" borderId="9" xfId="8" applyFont="1" applyBorder="1"/>
    <xf numFmtId="4" fontId="22" fillId="0" borderId="9" xfId="8" applyNumberFormat="1" applyFont="1" applyBorder="1"/>
    <xf numFmtId="0" fontId="22" fillId="0" borderId="0" xfId="8" applyFont="1" applyBorder="1"/>
    <xf numFmtId="4" fontId="22" fillId="0" borderId="0" xfId="8" applyNumberFormat="1" applyFont="1" applyBorder="1"/>
    <xf numFmtId="0" fontId="22" fillId="0" borderId="5" xfId="8" applyFont="1" applyBorder="1"/>
    <xf numFmtId="4" fontId="22" fillId="0" borderId="5" xfId="8" applyNumberFormat="1" applyFont="1" applyBorder="1"/>
    <xf numFmtId="0" fontId="0" fillId="0" borderId="3" xfId="0" applyBorder="1"/>
    <xf numFmtId="0" fontId="11" fillId="0" borderId="3" xfId="0" applyFont="1" applyBorder="1"/>
    <xf numFmtId="0" fontId="11" fillId="0" borderId="0" xfId="0" applyFont="1" applyAlignment="1">
      <alignment vertical="top"/>
    </xf>
    <xf numFmtId="0" fontId="2" fillId="0" borderId="0" xfId="0" applyFont="1" applyBorder="1" applyAlignment="1">
      <alignment horizontal="left" vertical="top" wrapText="1"/>
    </xf>
    <xf numFmtId="0" fontId="0" fillId="0" borderId="0" xfId="0" applyNumberFormat="1" applyBorder="1"/>
    <xf numFmtId="0" fontId="1" fillId="5" borderId="10" xfId="7" applyFont="1" applyFill="1" applyBorder="1" applyAlignment="1">
      <alignment horizontal="left" vertical="center" wrapText="1"/>
    </xf>
    <xf numFmtId="0" fontId="1" fillId="5" borderId="3" xfId="7" applyFont="1" applyFill="1" applyBorder="1" applyAlignment="1">
      <alignment horizontal="center" vertical="center" wrapText="1"/>
    </xf>
    <xf numFmtId="0" fontId="1" fillId="5" borderId="11" xfId="7" applyFont="1" applyFill="1" applyBorder="1" applyAlignment="1">
      <alignment horizontal="center" vertical="center" wrapText="1"/>
    </xf>
    <xf numFmtId="4" fontId="1" fillId="5" borderId="3" xfId="7" applyNumberFormat="1" applyFont="1" applyFill="1" applyBorder="1" applyAlignment="1">
      <alignment horizontal="center" vertical="center" wrapText="1"/>
    </xf>
    <xf numFmtId="4" fontId="1" fillId="5" borderId="11" xfId="5" applyNumberFormat="1" applyFont="1" applyFill="1" applyBorder="1" applyAlignment="1" applyProtection="1">
      <alignment horizontal="center" vertical="center" wrapText="1"/>
    </xf>
    <xf numFmtId="4" fontId="1" fillId="5" borderId="4" xfId="5" applyNumberFormat="1" applyFont="1" applyFill="1" applyBorder="1" applyAlignment="1" applyProtection="1">
      <alignment horizontal="center" vertical="center" wrapText="1"/>
    </xf>
    <xf numFmtId="0" fontId="11" fillId="0" borderId="0" xfId="0" applyFont="1" applyBorder="1"/>
    <xf numFmtId="0" fontId="11" fillId="0" borderId="0" xfId="0" applyNumberFormat="1" applyFont="1" applyBorder="1"/>
    <xf numFmtId="0" fontId="2" fillId="4" borderId="0" xfId="0" applyFont="1" applyFill="1" applyBorder="1" applyAlignment="1">
      <alignment vertical="top"/>
    </xf>
    <xf numFmtId="0" fontId="1" fillId="4" borderId="0" xfId="0" applyFont="1" applyFill="1" applyBorder="1" applyAlignment="1">
      <alignment vertical="top" wrapText="1"/>
    </xf>
    <xf numFmtId="0" fontId="2" fillId="4" borderId="0" xfId="0" applyFont="1" applyFill="1" applyBorder="1" applyAlignment="1">
      <alignment horizontal="right"/>
    </xf>
    <xf numFmtId="4" fontId="2" fillId="4" borderId="0" xfId="0" applyNumberFormat="1" applyFont="1" applyFill="1" applyBorder="1" applyAlignment="1">
      <alignment horizontal="right"/>
    </xf>
    <xf numFmtId="4" fontId="1" fillId="4" borderId="0" xfId="0" applyNumberFormat="1" applyFont="1" applyFill="1" applyBorder="1" applyAlignment="1">
      <alignment horizontal="right"/>
    </xf>
    <xf numFmtId="0" fontId="0" fillId="4" borderId="0" xfId="0" applyFill="1" applyBorder="1"/>
    <xf numFmtId="0" fontId="2" fillId="4" borderId="2" xfId="0" applyFont="1" applyFill="1" applyBorder="1" applyAlignment="1">
      <alignment horizontal="center" vertical="top"/>
    </xf>
    <xf numFmtId="0" fontId="2" fillId="4" borderId="3" xfId="0" applyFont="1" applyFill="1" applyBorder="1" applyAlignment="1">
      <alignment horizontal="center"/>
    </xf>
    <xf numFmtId="0" fontId="1" fillId="4" borderId="0" xfId="0" applyFont="1" applyFill="1" applyBorder="1" applyAlignment="1">
      <alignment vertical="top"/>
    </xf>
    <xf numFmtId="0" fontId="2" fillId="4" borderId="0" xfId="0" applyFont="1" applyFill="1" applyBorder="1" applyAlignment="1">
      <alignment vertical="top" wrapText="1"/>
    </xf>
    <xf numFmtId="0" fontId="2" fillId="0" borderId="0" xfId="0" applyFont="1" applyAlignment="1">
      <alignment horizontal="left" vertical="top" wrapText="1"/>
    </xf>
    <xf numFmtId="0" fontId="2" fillId="0" borderId="0" xfId="0" applyFont="1" applyBorder="1" applyAlignment="1">
      <alignment horizontal="left" vertical="top" wrapText="1"/>
    </xf>
    <xf numFmtId="0" fontId="2" fillId="0" borderId="0" xfId="1" applyFont="1" applyFill="1" applyBorder="1" applyAlignment="1">
      <alignment horizontal="left" vertical="top" wrapText="1"/>
    </xf>
    <xf numFmtId="0" fontId="1" fillId="0" borderId="0" xfId="1" applyFont="1" applyFill="1" applyBorder="1" applyAlignment="1">
      <alignment horizontal="left" vertical="top" wrapText="1"/>
    </xf>
    <xf numFmtId="0" fontId="1" fillId="0" borderId="0" xfId="0" applyFont="1" applyBorder="1" applyAlignment="1">
      <alignment horizontal="center" vertical="top" wrapText="1"/>
    </xf>
    <xf numFmtId="0" fontId="2" fillId="0" borderId="0" xfId="0" applyFont="1" applyAlignment="1">
      <alignment horizontal="center" vertical="top"/>
    </xf>
    <xf numFmtId="0" fontId="2" fillId="0" borderId="0" xfId="0" applyNumberFormat="1" applyFont="1" applyAlignment="1">
      <alignment horizontal="left" vertical="top" wrapText="1"/>
    </xf>
    <xf numFmtId="0" fontId="2" fillId="0" borderId="0" xfId="0" applyFont="1" applyAlignment="1" applyProtection="1">
      <alignment horizontal="left" vertical="top" wrapText="1"/>
      <protection locked="0"/>
    </xf>
    <xf numFmtId="0" fontId="2" fillId="0" borderId="0" xfId="1" quotePrefix="1" applyFont="1" applyFill="1" applyBorder="1" applyAlignment="1">
      <alignment horizontal="left" vertical="top" wrapText="1"/>
    </xf>
    <xf numFmtId="0" fontId="2" fillId="0" borderId="0" xfId="0" quotePrefix="1" applyFont="1" applyAlignment="1">
      <alignment horizontal="left" vertical="top" wrapText="1"/>
    </xf>
    <xf numFmtId="0" fontId="17" fillId="0" borderId="0" xfId="7" applyFont="1" applyBorder="1" applyAlignment="1">
      <alignment vertical="center" wrapText="1"/>
    </xf>
  </cellXfs>
  <cellStyles count="9">
    <cellStyle name="Excel Built-in Normal" xfId="7" xr:uid="{A3D11B13-22C0-43ED-A085-DE09D242019C}"/>
    <cellStyle name="Normal 10 2" xfId="4" xr:uid="{00000000-0005-0000-0000-000001000000}"/>
    <cellStyle name="Normal 2" xfId="1" xr:uid="{00000000-0005-0000-0000-000002000000}"/>
    <cellStyle name="Normal_Sheet1" xfId="6" xr:uid="{2534B294-5E56-4BD3-A7C2-1C21E76E6127}"/>
    <cellStyle name="Normalno" xfId="0" builtinId="0"/>
    <cellStyle name="Obično 2" xfId="8" xr:uid="{55625EBE-4A55-4145-B814-A2B5B588FAB4}"/>
    <cellStyle name="Obično_TENDER-VV 98-104" xfId="3" xr:uid="{00000000-0005-0000-0000-000003000000}"/>
    <cellStyle name="Tekst" xfId="2" xr:uid="{00000000-0005-0000-0000-000004000000}"/>
    <cellStyle name="Valuta" xfId="5"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Q310"/>
  <sheetViews>
    <sheetView topLeftCell="A289" workbookViewId="0">
      <selection activeCell="F283" sqref="F283"/>
    </sheetView>
  </sheetViews>
  <sheetFormatPr defaultRowHeight="15" x14ac:dyDescent="0.25"/>
  <cols>
    <col min="1" max="1" width="4.7109375" customWidth="1"/>
    <col min="2" max="2" width="41.140625" style="82" customWidth="1"/>
    <col min="3" max="3" width="8.5703125" bestFit="1" customWidth="1"/>
    <col min="4" max="7" width="9.140625" customWidth="1"/>
  </cols>
  <sheetData>
    <row r="2" spans="1:18" x14ac:dyDescent="0.25">
      <c r="B2" s="190" t="s">
        <v>371</v>
      </c>
      <c r="E2" s="82"/>
    </row>
    <row r="3" spans="1:18" x14ac:dyDescent="0.25">
      <c r="B3" s="190"/>
      <c r="E3" s="82"/>
    </row>
    <row r="4" spans="1:18" x14ac:dyDescent="0.25">
      <c r="A4" s="1"/>
      <c r="B4" s="1" t="s">
        <v>0</v>
      </c>
    </row>
    <row r="5" spans="1:18" ht="393.75" customHeight="1" x14ac:dyDescent="0.25">
      <c r="B5" s="211" t="s">
        <v>214</v>
      </c>
      <c r="C5" s="211"/>
      <c r="D5" s="211"/>
      <c r="E5" s="211"/>
      <c r="F5" s="211"/>
      <c r="I5" s="87"/>
    </row>
    <row r="6" spans="1:18" x14ac:dyDescent="0.25">
      <c r="A6" s="7"/>
      <c r="B6" s="1" t="s">
        <v>28</v>
      </c>
    </row>
    <row r="7" spans="1:18" ht="75" customHeight="1" x14ac:dyDescent="0.25">
      <c r="A7" s="7"/>
      <c r="B7" s="211" t="s">
        <v>203</v>
      </c>
      <c r="C7" s="211"/>
      <c r="D7" s="211"/>
      <c r="E7" s="211"/>
      <c r="F7" s="211"/>
      <c r="J7" s="87"/>
    </row>
    <row r="8" spans="1:18" ht="72.75" customHeight="1" x14ac:dyDescent="0.25">
      <c r="A8" s="4" t="s">
        <v>29</v>
      </c>
      <c r="B8" s="211" t="s">
        <v>204</v>
      </c>
      <c r="C8" s="211"/>
      <c r="D8" s="211"/>
      <c r="E8" s="211"/>
      <c r="F8" s="211"/>
      <c r="K8" s="87"/>
    </row>
    <row r="9" spans="1:18" ht="54.75" customHeight="1" x14ac:dyDescent="0.25">
      <c r="A9" s="4" t="s">
        <v>30</v>
      </c>
      <c r="B9" s="211" t="s">
        <v>205</v>
      </c>
      <c r="C9" s="211"/>
      <c r="D9" s="211"/>
      <c r="E9" s="211"/>
      <c r="F9" s="211"/>
      <c r="L9" s="87"/>
    </row>
    <row r="10" spans="1:18" ht="81" customHeight="1" x14ac:dyDescent="0.25">
      <c r="A10" s="4" t="s">
        <v>31</v>
      </c>
      <c r="B10" s="211" t="s">
        <v>206</v>
      </c>
      <c r="C10" s="211"/>
      <c r="D10" s="211"/>
      <c r="E10" s="211"/>
      <c r="F10" s="211"/>
      <c r="M10" s="87"/>
    </row>
    <row r="11" spans="1:18" ht="38.25" customHeight="1" x14ac:dyDescent="0.25">
      <c r="A11" s="4" t="s">
        <v>32</v>
      </c>
      <c r="B11" s="211" t="s">
        <v>207</v>
      </c>
      <c r="C11" s="211"/>
      <c r="D11" s="211"/>
      <c r="E11" s="211"/>
      <c r="F11" s="211"/>
      <c r="N11" s="87"/>
    </row>
    <row r="12" spans="1:18" ht="44.25" customHeight="1" x14ac:dyDescent="0.25">
      <c r="A12" s="4" t="s">
        <v>33</v>
      </c>
      <c r="B12" s="211" t="s">
        <v>208</v>
      </c>
      <c r="C12" s="211"/>
      <c r="D12" s="211"/>
      <c r="E12" s="211"/>
      <c r="F12" s="211"/>
      <c r="O12" s="87"/>
    </row>
    <row r="13" spans="1:18" ht="120" customHeight="1" x14ac:dyDescent="0.25">
      <c r="A13" s="4" t="s">
        <v>34</v>
      </c>
      <c r="B13" s="211" t="s">
        <v>209</v>
      </c>
      <c r="C13" s="211"/>
      <c r="D13" s="211"/>
      <c r="E13" s="211"/>
      <c r="F13" s="211"/>
      <c r="P13" s="87"/>
    </row>
    <row r="14" spans="1:18" ht="106.5" customHeight="1" x14ac:dyDescent="0.25">
      <c r="A14" s="4" t="s">
        <v>35</v>
      </c>
      <c r="B14" s="211" t="s">
        <v>210</v>
      </c>
      <c r="C14" s="211"/>
      <c r="D14" s="211"/>
      <c r="E14" s="211"/>
      <c r="F14" s="211"/>
      <c r="Q14" s="87"/>
    </row>
    <row r="15" spans="1:18" ht="99.75" customHeight="1" x14ac:dyDescent="0.25">
      <c r="A15" s="4" t="s">
        <v>36</v>
      </c>
      <c r="B15" s="212" t="s">
        <v>211</v>
      </c>
      <c r="C15" s="212"/>
      <c r="D15" s="212"/>
      <c r="E15" s="212"/>
      <c r="F15" s="212"/>
      <c r="R15" s="87"/>
    </row>
    <row r="16" spans="1:18" s="115" customFormat="1" x14ac:dyDescent="0.25">
      <c r="A16" s="112"/>
      <c r="B16" s="191"/>
      <c r="C16" s="191"/>
      <c r="D16" s="191"/>
      <c r="E16" s="191"/>
      <c r="F16" s="191"/>
      <c r="R16" s="192"/>
    </row>
    <row r="17" spans="1:18" s="115" customFormat="1" x14ac:dyDescent="0.25">
      <c r="A17" s="112"/>
      <c r="B17" s="191"/>
      <c r="C17" s="191"/>
      <c r="D17" s="191"/>
      <c r="E17" s="191"/>
      <c r="F17" s="191"/>
      <c r="R17" s="192"/>
    </row>
    <row r="18" spans="1:18" s="115" customFormat="1" x14ac:dyDescent="0.25">
      <c r="A18" s="112"/>
      <c r="B18" s="191"/>
      <c r="C18" s="191"/>
      <c r="D18" s="191"/>
      <c r="E18" s="191"/>
      <c r="F18" s="191"/>
      <c r="R18" s="192"/>
    </row>
    <row r="19" spans="1:18" s="115" customFormat="1" x14ac:dyDescent="0.25">
      <c r="A19" s="112"/>
      <c r="B19" s="191"/>
      <c r="C19" s="191"/>
      <c r="D19" s="191"/>
      <c r="E19" s="191"/>
      <c r="F19" s="191"/>
      <c r="R19" s="192"/>
    </row>
    <row r="20" spans="1:18" s="115" customFormat="1" x14ac:dyDescent="0.25">
      <c r="A20" s="112"/>
      <c r="B20" s="191"/>
      <c r="C20" s="191"/>
      <c r="D20" s="191"/>
      <c r="E20" s="191"/>
      <c r="F20" s="191"/>
      <c r="R20" s="192"/>
    </row>
    <row r="21" spans="1:18" s="115" customFormat="1" x14ac:dyDescent="0.25">
      <c r="A21" s="112"/>
      <c r="B21" s="191"/>
      <c r="C21" s="191"/>
      <c r="D21" s="191"/>
      <c r="E21" s="191"/>
      <c r="F21" s="191"/>
      <c r="R21" s="192"/>
    </row>
    <row r="22" spans="1:18" s="115" customFormat="1" x14ac:dyDescent="0.25">
      <c r="A22" s="112"/>
      <c r="B22" s="191"/>
      <c r="C22" s="191"/>
      <c r="D22" s="191"/>
      <c r="E22" s="191"/>
      <c r="F22" s="191"/>
      <c r="R22" s="192"/>
    </row>
    <row r="23" spans="1:18" s="115" customFormat="1" x14ac:dyDescent="0.25">
      <c r="A23" s="112"/>
      <c r="B23" s="191"/>
      <c r="C23" s="191"/>
      <c r="D23" s="191"/>
      <c r="E23" s="191"/>
      <c r="F23" s="191"/>
      <c r="R23" s="192"/>
    </row>
    <row r="24" spans="1:18" s="115" customFormat="1" x14ac:dyDescent="0.25">
      <c r="A24" s="112"/>
      <c r="B24" s="191"/>
      <c r="C24" s="191"/>
      <c r="D24" s="191"/>
      <c r="E24" s="191"/>
      <c r="F24" s="191"/>
      <c r="R24" s="192"/>
    </row>
    <row r="25" spans="1:18" s="115" customFormat="1" x14ac:dyDescent="0.25">
      <c r="A25" s="112"/>
      <c r="B25" s="191"/>
      <c r="C25" s="191"/>
      <c r="D25" s="191"/>
      <c r="E25" s="191"/>
      <c r="F25" s="191"/>
      <c r="R25" s="192"/>
    </row>
    <row r="26" spans="1:18" s="115" customFormat="1" x14ac:dyDescent="0.25">
      <c r="A26" s="112"/>
      <c r="B26" s="191"/>
      <c r="C26" s="191"/>
      <c r="D26" s="191"/>
      <c r="E26" s="191"/>
      <c r="F26" s="191"/>
      <c r="R26" s="192"/>
    </row>
    <row r="27" spans="1:18" s="115" customFormat="1" x14ac:dyDescent="0.25">
      <c r="A27" s="112"/>
      <c r="B27" s="191"/>
      <c r="C27" s="191"/>
      <c r="D27" s="191"/>
      <c r="E27" s="191"/>
      <c r="F27" s="191"/>
      <c r="R27" s="192"/>
    </row>
    <row r="28" spans="1:18" s="115" customFormat="1" x14ac:dyDescent="0.25">
      <c r="A28" s="112"/>
      <c r="B28" s="191"/>
      <c r="C28" s="191"/>
      <c r="D28" s="191"/>
      <c r="E28" s="191"/>
      <c r="F28" s="191"/>
      <c r="R28" s="192"/>
    </row>
    <row r="29" spans="1:18" s="115" customFormat="1" x14ac:dyDescent="0.25">
      <c r="A29" s="112"/>
      <c r="B29" s="191"/>
      <c r="C29" s="191"/>
      <c r="D29" s="191"/>
      <c r="E29" s="191"/>
      <c r="F29" s="191"/>
      <c r="R29" s="192"/>
    </row>
    <row r="30" spans="1:18" s="115" customFormat="1" x14ac:dyDescent="0.25">
      <c r="A30" s="112"/>
      <c r="B30" s="191"/>
      <c r="C30" s="191"/>
      <c r="D30" s="191"/>
      <c r="E30" s="191"/>
      <c r="F30" s="191"/>
      <c r="R30" s="192"/>
    </row>
    <row r="31" spans="1:18" s="115" customFormat="1" x14ac:dyDescent="0.25">
      <c r="A31" s="112"/>
      <c r="B31" s="191"/>
      <c r="C31" s="191"/>
      <c r="D31" s="191"/>
      <c r="E31" s="191"/>
      <c r="F31" s="191"/>
      <c r="R31" s="192"/>
    </row>
    <row r="32" spans="1:18" s="115" customFormat="1" x14ac:dyDescent="0.25">
      <c r="A32" s="112"/>
      <c r="B32" s="191"/>
      <c r="C32" s="191"/>
      <c r="D32" s="191"/>
      <c r="E32" s="191"/>
      <c r="F32" s="191"/>
      <c r="R32" s="192"/>
    </row>
    <row r="33" spans="1:19" s="115" customFormat="1" x14ac:dyDescent="0.25">
      <c r="A33" s="112"/>
      <c r="B33" s="191"/>
      <c r="C33" s="191"/>
      <c r="D33" s="191"/>
      <c r="E33" s="191"/>
      <c r="F33" s="191"/>
      <c r="R33" s="192"/>
    </row>
    <row r="34" spans="1:19" s="115" customFormat="1" x14ac:dyDescent="0.25">
      <c r="A34" s="112"/>
      <c r="B34" s="191"/>
      <c r="C34" s="191"/>
      <c r="D34" s="191"/>
      <c r="E34" s="191"/>
      <c r="F34" s="191"/>
      <c r="R34" s="192"/>
    </row>
    <row r="35" spans="1:19" s="115" customFormat="1" x14ac:dyDescent="0.25">
      <c r="A35" s="112"/>
      <c r="B35" s="191"/>
      <c r="C35" s="191"/>
      <c r="D35" s="191"/>
      <c r="E35" s="191"/>
      <c r="F35" s="191"/>
      <c r="R35" s="192"/>
    </row>
    <row r="36" spans="1:19" s="115" customFormat="1" x14ac:dyDescent="0.25">
      <c r="A36" s="112"/>
      <c r="B36" s="191"/>
      <c r="C36" s="191"/>
      <c r="D36" s="191"/>
      <c r="E36" s="191"/>
      <c r="F36" s="191"/>
      <c r="R36" s="192"/>
    </row>
    <row r="37" spans="1:19" s="115" customFormat="1" x14ac:dyDescent="0.25">
      <c r="A37" s="112"/>
      <c r="B37" s="191"/>
      <c r="C37" s="191"/>
      <c r="D37" s="191"/>
      <c r="E37" s="191"/>
      <c r="F37" s="191"/>
      <c r="R37" s="192"/>
    </row>
    <row r="38" spans="1:19" s="115" customFormat="1" x14ac:dyDescent="0.25">
      <c r="A38" s="112"/>
      <c r="B38" s="191"/>
      <c r="C38" s="191"/>
      <c r="D38" s="191"/>
      <c r="E38" s="191"/>
      <c r="F38" s="191"/>
      <c r="R38" s="192"/>
    </row>
    <row r="39" spans="1:19" s="199" customFormat="1" x14ac:dyDescent="0.25">
      <c r="A39" s="215" t="s">
        <v>372</v>
      </c>
      <c r="B39" s="215"/>
      <c r="C39" s="215"/>
      <c r="D39" s="215"/>
      <c r="E39" s="215"/>
      <c r="F39" s="215"/>
      <c r="R39" s="200"/>
    </row>
    <row r="40" spans="1:19" ht="45.75" customHeight="1" x14ac:dyDescent="0.25">
      <c r="A40" s="193" t="s">
        <v>312</v>
      </c>
      <c r="B40" s="194" t="s">
        <v>313</v>
      </c>
      <c r="C40" s="195" t="s">
        <v>314</v>
      </c>
      <c r="D40" s="196" t="s">
        <v>315</v>
      </c>
      <c r="E40" s="197" t="s">
        <v>367</v>
      </c>
      <c r="F40" s="198" t="s">
        <v>317</v>
      </c>
      <c r="R40" s="87"/>
    </row>
    <row r="41" spans="1:19" x14ac:dyDescent="0.25">
      <c r="A41" s="91"/>
      <c r="B41" s="92"/>
      <c r="C41" s="93"/>
      <c r="D41" s="93"/>
      <c r="E41" s="93"/>
      <c r="F41" s="93"/>
      <c r="R41" s="87"/>
    </row>
    <row r="42" spans="1:19" x14ac:dyDescent="0.25">
      <c r="A42" s="91"/>
      <c r="B42" s="92"/>
      <c r="C42" s="93"/>
      <c r="D42" s="93"/>
      <c r="E42" s="93"/>
      <c r="F42" s="93"/>
      <c r="R42" s="87"/>
    </row>
    <row r="43" spans="1:19" x14ac:dyDescent="0.25">
      <c r="A43" s="19" t="s">
        <v>2</v>
      </c>
      <c r="B43" s="20" t="s">
        <v>3</v>
      </c>
      <c r="C43" s="21"/>
      <c r="D43" s="22"/>
      <c r="E43" s="22"/>
      <c r="F43" s="23"/>
    </row>
    <row r="44" spans="1:19" s="99" customFormat="1" x14ac:dyDescent="0.25">
      <c r="A44" s="209"/>
      <c r="B44" s="202"/>
      <c r="C44" s="203"/>
      <c r="D44" s="204"/>
      <c r="E44" s="204"/>
      <c r="F44" s="204"/>
    </row>
    <row r="45" spans="1:19" x14ac:dyDescent="0.25">
      <c r="A45" s="7" t="s">
        <v>4</v>
      </c>
      <c r="B45" s="1" t="s">
        <v>5</v>
      </c>
      <c r="C45" s="2"/>
      <c r="D45" s="17"/>
      <c r="E45" s="17"/>
      <c r="F45" s="25"/>
    </row>
    <row r="46" spans="1:19" ht="266.25" customHeight="1" x14ac:dyDescent="0.25">
      <c r="A46" s="4"/>
      <c r="B46" s="211" t="s">
        <v>215</v>
      </c>
      <c r="C46" s="211"/>
      <c r="D46" s="211"/>
      <c r="E46" s="211"/>
      <c r="F46" s="211"/>
      <c r="S46" s="87"/>
    </row>
    <row r="47" spans="1:19" x14ac:dyDescent="0.25">
      <c r="A47" s="4"/>
      <c r="B47" s="18"/>
      <c r="C47" s="4"/>
      <c r="D47" s="26"/>
      <c r="E47" s="26"/>
      <c r="F47" s="27"/>
    </row>
    <row r="48" spans="1:19" ht="76.5" x14ac:dyDescent="0.25">
      <c r="A48" s="4" t="s">
        <v>37</v>
      </c>
      <c r="B48" s="18" t="s">
        <v>38</v>
      </c>
      <c r="C48" s="5" t="s">
        <v>39</v>
      </c>
      <c r="D48" s="28">
        <v>1</v>
      </c>
      <c r="E48" s="6"/>
      <c r="F48" s="24">
        <f t="shared" ref="F48:F58" si="0">D48*E48</f>
        <v>0</v>
      </c>
    </row>
    <row r="49" spans="1:6" x14ac:dyDescent="0.25">
      <c r="A49" s="4"/>
      <c r="B49" s="29"/>
      <c r="C49" s="5"/>
      <c r="D49" s="6"/>
      <c r="E49" s="6"/>
      <c r="F49" s="24"/>
    </row>
    <row r="50" spans="1:6" ht="46.5" customHeight="1" x14ac:dyDescent="0.25">
      <c r="A50" s="4" t="s">
        <v>40</v>
      </c>
      <c r="B50" s="29" t="s">
        <v>41</v>
      </c>
      <c r="C50" s="5" t="s">
        <v>42</v>
      </c>
      <c r="D50" s="28">
        <v>1</v>
      </c>
      <c r="E50" s="6"/>
      <c r="F50" s="24">
        <f>D50*E50</f>
        <v>0</v>
      </c>
    </row>
    <row r="51" spans="1:6" x14ac:dyDescent="0.25">
      <c r="A51" s="4"/>
      <c r="B51" s="29"/>
      <c r="C51" s="5"/>
      <c r="D51" s="6"/>
      <c r="E51" s="6"/>
      <c r="F51" s="24"/>
    </row>
    <row r="52" spans="1:6" ht="68.25" customHeight="1" x14ac:dyDescent="0.25">
      <c r="A52" s="4" t="s">
        <v>43</v>
      </c>
      <c r="B52" s="18" t="s">
        <v>44</v>
      </c>
      <c r="C52" s="5" t="s">
        <v>39</v>
      </c>
      <c r="D52" s="28">
        <v>1</v>
      </c>
      <c r="E52" s="6"/>
      <c r="F52" s="24">
        <f>D52*E52</f>
        <v>0</v>
      </c>
    </row>
    <row r="53" spans="1:6" x14ac:dyDescent="0.25">
      <c r="A53" s="4"/>
      <c r="B53" s="30"/>
      <c r="C53" s="5"/>
      <c r="D53" s="6"/>
      <c r="E53" s="6"/>
      <c r="F53" s="24"/>
    </row>
    <row r="54" spans="1:6" ht="99" customHeight="1" x14ac:dyDescent="0.25">
      <c r="A54" s="14" t="s">
        <v>45</v>
      </c>
      <c r="B54" s="2" t="s">
        <v>46</v>
      </c>
      <c r="C54" s="5" t="s">
        <v>47</v>
      </c>
      <c r="D54" s="6">
        <v>13</v>
      </c>
      <c r="E54" s="6"/>
      <c r="F54" s="24">
        <f>D54*E54</f>
        <v>0</v>
      </c>
    </row>
    <row r="55" spans="1:6" x14ac:dyDescent="0.25">
      <c r="A55" s="14"/>
      <c r="B55" s="2"/>
      <c r="C55" s="5"/>
      <c r="D55" s="6"/>
      <c r="E55" s="6"/>
      <c r="F55" s="24"/>
    </row>
    <row r="56" spans="1:6" ht="216.75" x14ac:dyDescent="0.25">
      <c r="A56" s="4" t="s">
        <v>48</v>
      </c>
      <c r="B56" s="2" t="s">
        <v>49</v>
      </c>
      <c r="C56" s="5" t="s">
        <v>47</v>
      </c>
      <c r="D56" s="6">
        <v>20</v>
      </c>
      <c r="E56" s="6"/>
      <c r="F56" s="24">
        <f>D56*E56</f>
        <v>0</v>
      </c>
    </row>
    <row r="57" spans="1:6" x14ac:dyDescent="0.25">
      <c r="A57" s="4"/>
      <c r="B57" s="30"/>
      <c r="C57" s="5"/>
      <c r="D57" s="6"/>
      <c r="E57" s="6"/>
      <c r="F57" s="24"/>
    </row>
    <row r="58" spans="1:6" ht="54.75" customHeight="1" x14ac:dyDescent="0.25">
      <c r="A58" s="31" t="s">
        <v>50</v>
      </c>
      <c r="B58" s="30" t="s">
        <v>51</v>
      </c>
      <c r="C58" s="5" t="s">
        <v>47</v>
      </c>
      <c r="D58" s="6">
        <v>5</v>
      </c>
      <c r="E58" s="6"/>
      <c r="F58" s="24">
        <f t="shared" si="0"/>
        <v>0</v>
      </c>
    </row>
    <row r="59" spans="1:6" x14ac:dyDescent="0.25">
      <c r="A59" s="4"/>
      <c r="B59" s="30"/>
      <c r="C59" s="5"/>
      <c r="D59" s="6"/>
      <c r="E59" s="6"/>
      <c r="F59" s="24"/>
    </row>
    <row r="60" spans="1:6" ht="70.5" customHeight="1" x14ac:dyDescent="0.25">
      <c r="A60" s="32" t="s">
        <v>52</v>
      </c>
      <c r="B60" s="2" t="s">
        <v>53</v>
      </c>
      <c r="C60" s="5" t="s">
        <v>47</v>
      </c>
      <c r="D60" s="6">
        <v>13</v>
      </c>
      <c r="E60" s="6"/>
      <c r="F60" s="24">
        <f>D60*E60</f>
        <v>0</v>
      </c>
    </row>
    <row r="61" spans="1:6" x14ac:dyDescent="0.25">
      <c r="A61" s="32"/>
      <c r="B61" s="2"/>
      <c r="C61" s="5"/>
      <c r="D61" s="6"/>
      <c r="E61" s="6"/>
      <c r="F61" s="24"/>
    </row>
    <row r="62" spans="1:6" ht="42.75" customHeight="1" x14ac:dyDescent="0.25">
      <c r="A62" s="14" t="s">
        <v>54</v>
      </c>
      <c r="B62" s="2" t="s">
        <v>55</v>
      </c>
      <c r="C62" s="5" t="s">
        <v>56</v>
      </c>
      <c r="D62" s="6">
        <v>30</v>
      </c>
      <c r="E62" s="6"/>
      <c r="F62" s="24">
        <f>D62*E62</f>
        <v>0</v>
      </c>
    </row>
    <row r="63" spans="1:6" x14ac:dyDescent="0.25">
      <c r="A63" s="14"/>
      <c r="B63" s="2"/>
      <c r="C63" s="5"/>
      <c r="D63" s="6"/>
      <c r="E63" s="6"/>
      <c r="F63" s="24"/>
    </row>
    <row r="64" spans="1:6" ht="89.25" x14ac:dyDescent="0.25">
      <c r="A64" s="14" t="s">
        <v>57</v>
      </c>
      <c r="B64" s="2" t="s">
        <v>58</v>
      </c>
      <c r="C64" s="16" t="s">
        <v>42</v>
      </c>
      <c r="D64" s="6">
        <v>1</v>
      </c>
      <c r="E64" s="6"/>
      <c r="F64" s="6">
        <f>E64*D64</f>
        <v>0</v>
      </c>
    </row>
    <row r="65" spans="1:8" x14ac:dyDescent="0.25">
      <c r="A65" s="14"/>
      <c r="B65" s="2"/>
      <c r="C65" s="16"/>
      <c r="D65" s="6"/>
      <c r="E65" s="6"/>
      <c r="F65" s="6"/>
    </row>
    <row r="66" spans="1:8" ht="43.5" customHeight="1" x14ac:dyDescent="0.25">
      <c r="A66" s="14" t="s">
        <v>59</v>
      </c>
      <c r="B66" s="2" t="s">
        <v>60</v>
      </c>
      <c r="C66" s="16" t="s">
        <v>61</v>
      </c>
      <c r="D66" s="6">
        <v>6</v>
      </c>
      <c r="E66" s="6"/>
      <c r="F66" s="6">
        <f t="shared" ref="F66:F70" si="1">E66*D66</f>
        <v>0</v>
      </c>
    </row>
    <row r="67" spans="1:8" x14ac:dyDescent="0.25">
      <c r="A67" s="14"/>
      <c r="B67" s="2"/>
      <c r="C67" s="16"/>
      <c r="D67" s="6"/>
      <c r="E67" s="6"/>
      <c r="F67" s="6"/>
    </row>
    <row r="68" spans="1:8" ht="30.75" customHeight="1" x14ac:dyDescent="0.25">
      <c r="A68" s="14" t="s">
        <v>62</v>
      </c>
      <c r="B68" s="2" t="s">
        <v>63</v>
      </c>
      <c r="C68" s="16" t="s">
        <v>64</v>
      </c>
      <c r="D68" s="6">
        <v>6</v>
      </c>
      <c r="E68" s="6"/>
      <c r="F68" s="6">
        <f t="shared" si="1"/>
        <v>0</v>
      </c>
    </row>
    <row r="69" spans="1:8" x14ac:dyDescent="0.25">
      <c r="A69" s="14"/>
      <c r="B69" s="2"/>
      <c r="C69" s="16"/>
      <c r="D69" s="6"/>
      <c r="E69" s="6"/>
      <c r="F69" s="6"/>
    </row>
    <row r="70" spans="1:8" ht="38.25" x14ac:dyDescent="0.25">
      <c r="A70" s="14" t="s">
        <v>65</v>
      </c>
      <c r="B70" s="2" t="s">
        <v>66</v>
      </c>
      <c r="C70" s="16" t="s">
        <v>56</v>
      </c>
      <c r="D70" s="6">
        <v>20</v>
      </c>
      <c r="E70" s="6"/>
      <c r="F70" s="6">
        <f t="shared" si="1"/>
        <v>0</v>
      </c>
    </row>
    <row r="71" spans="1:8" x14ac:dyDescent="0.25">
      <c r="A71" s="14"/>
      <c r="B71" s="2"/>
      <c r="C71" s="16"/>
      <c r="D71" s="6"/>
      <c r="E71" s="6"/>
      <c r="F71" s="6"/>
    </row>
    <row r="72" spans="1:8" x14ac:dyDescent="0.25">
      <c r="A72" s="33"/>
      <c r="B72" s="34" t="s">
        <v>67</v>
      </c>
      <c r="C72" s="21"/>
      <c r="D72" s="22"/>
      <c r="E72" s="22"/>
      <c r="F72" s="35">
        <f>SUM(F48:F70)</f>
        <v>0</v>
      </c>
    </row>
    <row r="73" spans="1:8" s="206" customFormat="1" x14ac:dyDescent="0.25">
      <c r="A73" s="201"/>
      <c r="B73" s="210"/>
      <c r="C73" s="203"/>
      <c r="D73" s="204"/>
      <c r="E73" s="204"/>
      <c r="F73" s="205"/>
    </row>
    <row r="74" spans="1:8" x14ac:dyDescent="0.25">
      <c r="A74" s="19" t="s">
        <v>6</v>
      </c>
      <c r="B74" s="20" t="s">
        <v>68</v>
      </c>
      <c r="C74" s="34"/>
      <c r="D74" s="36"/>
      <c r="E74" s="36"/>
      <c r="F74" s="37"/>
    </row>
    <row r="75" spans="1:8" x14ac:dyDescent="0.25">
      <c r="A75" s="4"/>
      <c r="B75" s="30"/>
      <c r="C75" s="30"/>
      <c r="D75" s="38"/>
      <c r="E75" s="38"/>
      <c r="F75" s="39"/>
    </row>
    <row r="76" spans="1:8" ht="409.5" customHeight="1" x14ac:dyDescent="0.25">
      <c r="A76" s="4"/>
      <c r="B76" s="211" t="s">
        <v>216</v>
      </c>
      <c r="C76" s="211"/>
      <c r="D76" s="211"/>
      <c r="E76" s="211"/>
      <c r="F76" s="211"/>
      <c r="H76" s="87"/>
    </row>
    <row r="77" spans="1:8" x14ac:dyDescent="0.25">
      <c r="A77" s="4"/>
      <c r="B77" s="4"/>
      <c r="C77" s="4"/>
      <c r="D77" s="26"/>
      <c r="E77" s="26"/>
      <c r="F77" s="27"/>
      <c r="H77" s="87"/>
    </row>
    <row r="78" spans="1:8" ht="114.75" x14ac:dyDescent="0.25">
      <c r="A78" s="4" t="s">
        <v>69</v>
      </c>
      <c r="B78" s="30" t="s">
        <v>70</v>
      </c>
      <c r="C78" s="5"/>
      <c r="D78" s="6"/>
      <c r="E78" s="6"/>
      <c r="F78" s="24"/>
    </row>
    <row r="79" spans="1:8" x14ac:dyDescent="0.25">
      <c r="A79" s="4"/>
      <c r="B79" s="30" t="s">
        <v>71</v>
      </c>
      <c r="C79" s="5" t="s">
        <v>47</v>
      </c>
      <c r="D79" s="6">
        <v>19.2</v>
      </c>
      <c r="E79" s="6"/>
      <c r="F79" s="24">
        <f>D79*E79</f>
        <v>0</v>
      </c>
    </row>
    <row r="80" spans="1:8" x14ac:dyDescent="0.25">
      <c r="A80" s="4"/>
      <c r="B80" s="30"/>
      <c r="C80" s="5"/>
      <c r="D80" s="6"/>
      <c r="E80" s="6"/>
      <c r="F80" s="24"/>
    </row>
    <row r="81" spans="1:6" ht="89.25" x14ac:dyDescent="0.25">
      <c r="A81" s="4" t="s">
        <v>72</v>
      </c>
      <c r="B81" s="18" t="s">
        <v>73</v>
      </c>
      <c r="C81" s="5"/>
      <c r="D81" s="6"/>
      <c r="E81" s="6"/>
      <c r="F81" s="24"/>
    </row>
    <row r="82" spans="1:6" x14ac:dyDescent="0.25">
      <c r="A82" s="4"/>
      <c r="B82" s="30" t="s">
        <v>71</v>
      </c>
      <c r="C82" s="5" t="s">
        <v>47</v>
      </c>
      <c r="D82" s="6">
        <v>2.5</v>
      </c>
      <c r="E82" s="6"/>
      <c r="F82" s="24">
        <f t="shared" ref="F82:F104" si="2">D82*E82</f>
        <v>0</v>
      </c>
    </row>
    <row r="83" spans="1:6" x14ac:dyDescent="0.25">
      <c r="A83" s="4"/>
      <c r="B83" s="30" t="s">
        <v>74</v>
      </c>
      <c r="C83" s="5" t="s">
        <v>56</v>
      </c>
      <c r="D83" s="6">
        <v>16.5</v>
      </c>
      <c r="E83" s="6"/>
      <c r="F83" s="24">
        <f t="shared" si="2"/>
        <v>0</v>
      </c>
    </row>
    <row r="84" spans="1:6" x14ac:dyDescent="0.25">
      <c r="A84" s="4"/>
      <c r="B84" s="30"/>
      <c r="C84" s="5"/>
      <c r="D84" s="6"/>
      <c r="E84" s="6"/>
      <c r="F84" s="24"/>
    </row>
    <row r="85" spans="1:6" ht="94.5" customHeight="1" x14ac:dyDescent="0.25">
      <c r="A85" s="4" t="s">
        <v>75</v>
      </c>
      <c r="B85" s="30" t="s">
        <v>76</v>
      </c>
      <c r="C85" s="5"/>
      <c r="D85" s="6"/>
      <c r="E85" s="6"/>
      <c r="F85" s="24"/>
    </row>
    <row r="86" spans="1:6" x14ac:dyDescent="0.25">
      <c r="A86" s="4"/>
      <c r="B86" s="30" t="s">
        <v>71</v>
      </c>
      <c r="C86" s="5" t="s">
        <v>47</v>
      </c>
      <c r="D86" s="6">
        <v>9.4</v>
      </c>
      <c r="E86" s="6"/>
      <c r="F86" s="24">
        <f t="shared" si="2"/>
        <v>0</v>
      </c>
    </row>
    <row r="87" spans="1:6" x14ac:dyDescent="0.25">
      <c r="A87" s="4"/>
      <c r="B87" s="30" t="s">
        <v>74</v>
      </c>
      <c r="C87" s="5" t="s">
        <v>56</v>
      </c>
      <c r="D87" s="6">
        <v>10</v>
      </c>
      <c r="E87" s="6"/>
      <c r="F87" s="24">
        <f t="shared" si="2"/>
        <v>0</v>
      </c>
    </row>
    <row r="88" spans="1:6" x14ac:dyDescent="0.25">
      <c r="A88" s="4"/>
      <c r="B88" s="30"/>
      <c r="C88" s="5"/>
      <c r="D88" s="6"/>
      <c r="E88" s="6"/>
      <c r="F88" s="24"/>
    </row>
    <row r="89" spans="1:6" ht="76.5" x14ac:dyDescent="0.25">
      <c r="A89" s="4" t="s">
        <v>77</v>
      </c>
      <c r="B89" s="30" t="s">
        <v>78</v>
      </c>
      <c r="C89" s="5"/>
      <c r="D89" s="6"/>
      <c r="E89" s="6"/>
      <c r="F89" s="24"/>
    </row>
    <row r="90" spans="1:6" x14ac:dyDescent="0.25">
      <c r="A90" s="4"/>
      <c r="B90" s="30" t="s">
        <v>79</v>
      </c>
      <c r="C90" s="5"/>
      <c r="D90" s="6"/>
      <c r="E90" s="6"/>
      <c r="F90" s="24"/>
    </row>
    <row r="91" spans="1:6" x14ac:dyDescent="0.25">
      <c r="A91" s="4"/>
      <c r="B91" s="30" t="s">
        <v>71</v>
      </c>
      <c r="C91" s="5" t="s">
        <v>47</v>
      </c>
      <c r="D91" s="6">
        <v>2.4</v>
      </c>
      <c r="E91" s="6"/>
      <c r="F91" s="24">
        <f t="shared" si="2"/>
        <v>0</v>
      </c>
    </row>
    <row r="92" spans="1:6" x14ac:dyDescent="0.25">
      <c r="A92" s="4"/>
      <c r="B92" s="30" t="s">
        <v>74</v>
      </c>
      <c r="C92" s="5" t="s">
        <v>56</v>
      </c>
      <c r="D92" s="6">
        <v>19</v>
      </c>
      <c r="E92" s="6"/>
      <c r="F92" s="24">
        <f t="shared" si="2"/>
        <v>0</v>
      </c>
    </row>
    <row r="93" spans="1:6" x14ac:dyDescent="0.25">
      <c r="A93" s="4"/>
      <c r="B93" s="30"/>
      <c r="C93" s="5"/>
      <c r="D93" s="6"/>
      <c r="E93" s="6"/>
      <c r="F93" s="24"/>
    </row>
    <row r="94" spans="1:6" ht="38.25" x14ac:dyDescent="0.25">
      <c r="A94" s="4" t="s">
        <v>80</v>
      </c>
      <c r="B94" s="30" t="s">
        <v>81</v>
      </c>
      <c r="C94" s="5"/>
      <c r="D94" s="6"/>
      <c r="E94" s="6"/>
      <c r="F94" s="24"/>
    </row>
    <row r="95" spans="1:6" x14ac:dyDescent="0.25">
      <c r="A95" s="4"/>
      <c r="B95" s="30" t="s">
        <v>71</v>
      </c>
      <c r="C95" s="5" t="s">
        <v>47</v>
      </c>
      <c r="D95" s="6">
        <v>3.2</v>
      </c>
      <c r="E95" s="6"/>
      <c r="F95" s="24">
        <f t="shared" si="2"/>
        <v>0</v>
      </c>
    </row>
    <row r="96" spans="1:6" x14ac:dyDescent="0.25">
      <c r="A96" s="4"/>
      <c r="B96" s="30" t="s">
        <v>74</v>
      </c>
      <c r="C96" s="5" t="s">
        <v>56</v>
      </c>
      <c r="D96" s="6">
        <v>22.5</v>
      </c>
      <c r="E96" s="6"/>
      <c r="F96" s="24">
        <f t="shared" si="2"/>
        <v>0</v>
      </c>
    </row>
    <row r="97" spans="1:7" x14ac:dyDescent="0.25">
      <c r="A97" s="4"/>
      <c r="B97" s="30"/>
      <c r="C97" s="5"/>
      <c r="D97" s="6"/>
      <c r="E97" s="6"/>
      <c r="F97" s="24"/>
    </row>
    <row r="98" spans="1:7" ht="38.25" x14ac:dyDescent="0.25">
      <c r="A98" s="4" t="s">
        <v>82</v>
      </c>
      <c r="B98" s="30" t="s">
        <v>83</v>
      </c>
      <c r="C98" s="5"/>
      <c r="D98" s="6"/>
      <c r="E98" s="6"/>
      <c r="F98" s="24"/>
    </row>
    <row r="99" spans="1:7" x14ac:dyDescent="0.25">
      <c r="A99" s="4"/>
      <c r="B99" s="30" t="s">
        <v>71</v>
      </c>
      <c r="C99" s="5" t="s">
        <v>47</v>
      </c>
      <c r="D99" s="6">
        <v>1</v>
      </c>
      <c r="E99" s="6"/>
      <c r="F99" s="24">
        <f t="shared" si="2"/>
        <v>0</v>
      </c>
    </row>
    <row r="100" spans="1:7" x14ac:dyDescent="0.25">
      <c r="A100" s="4"/>
      <c r="B100" s="30" t="s">
        <v>74</v>
      </c>
      <c r="C100" s="5" t="s">
        <v>56</v>
      </c>
      <c r="D100" s="6">
        <v>8</v>
      </c>
      <c r="E100" s="6"/>
      <c r="F100" s="24">
        <f t="shared" si="2"/>
        <v>0</v>
      </c>
    </row>
    <row r="101" spans="1:7" x14ac:dyDescent="0.25">
      <c r="A101" s="4"/>
      <c r="B101" s="30"/>
      <c r="C101" s="5"/>
      <c r="D101" s="6"/>
      <c r="E101" s="6"/>
      <c r="F101" s="24"/>
    </row>
    <row r="102" spans="1:7" ht="63.75" x14ac:dyDescent="0.25">
      <c r="A102" s="4" t="s">
        <v>84</v>
      </c>
      <c r="B102" s="30" t="s">
        <v>85</v>
      </c>
      <c r="C102" s="5"/>
      <c r="D102" s="6"/>
      <c r="E102" s="6"/>
      <c r="F102" s="24"/>
    </row>
    <row r="103" spans="1:7" x14ac:dyDescent="0.25">
      <c r="A103" s="4"/>
      <c r="B103" s="30" t="s">
        <v>71</v>
      </c>
      <c r="C103" s="5" t="s">
        <v>47</v>
      </c>
      <c r="D103" s="6">
        <v>8.4</v>
      </c>
      <c r="E103" s="6"/>
      <c r="F103" s="24">
        <f t="shared" si="2"/>
        <v>0</v>
      </c>
    </row>
    <row r="104" spans="1:7" x14ac:dyDescent="0.25">
      <c r="A104" s="4"/>
      <c r="B104" s="30" t="s">
        <v>74</v>
      </c>
      <c r="C104" s="5" t="s">
        <v>56</v>
      </c>
      <c r="D104" s="6">
        <v>50.5</v>
      </c>
      <c r="E104" s="6"/>
      <c r="F104" s="24">
        <f t="shared" si="2"/>
        <v>0</v>
      </c>
    </row>
    <row r="105" spans="1:7" x14ac:dyDescent="0.25">
      <c r="A105" s="4"/>
      <c r="B105" s="30"/>
      <c r="C105" s="5"/>
      <c r="D105" s="6"/>
      <c r="E105" s="6"/>
      <c r="F105" s="24"/>
    </row>
    <row r="106" spans="1:7" ht="63.75" x14ac:dyDescent="0.25">
      <c r="A106" s="4" t="s">
        <v>86</v>
      </c>
      <c r="B106" s="40" t="s">
        <v>87</v>
      </c>
      <c r="C106" s="5"/>
      <c r="D106" s="6"/>
      <c r="E106" s="6"/>
      <c r="F106" s="24"/>
    </row>
    <row r="107" spans="1:7" x14ac:dyDescent="0.25">
      <c r="A107" s="4"/>
      <c r="B107" s="30" t="s">
        <v>88</v>
      </c>
      <c r="C107" s="5" t="s">
        <v>89</v>
      </c>
      <c r="D107" s="6">
        <v>3900</v>
      </c>
      <c r="E107" s="6"/>
      <c r="F107" s="24">
        <f>D107*E107</f>
        <v>0</v>
      </c>
    </row>
    <row r="108" spans="1:7" x14ac:dyDescent="0.25">
      <c r="A108" s="4"/>
      <c r="B108" s="30"/>
      <c r="C108" s="5"/>
      <c r="D108" s="6"/>
      <c r="E108" s="6"/>
      <c r="F108" s="24"/>
    </row>
    <row r="109" spans="1:7" x14ac:dyDescent="0.25">
      <c r="A109" s="33"/>
      <c r="B109" s="20" t="s">
        <v>67</v>
      </c>
      <c r="C109" s="21"/>
      <c r="D109" s="22"/>
      <c r="E109" s="22"/>
      <c r="F109" s="35">
        <f>SUM(F79:F108)</f>
        <v>0</v>
      </c>
    </row>
    <row r="110" spans="1:7" s="115" customFormat="1" x14ac:dyDescent="0.25">
      <c r="A110" s="201"/>
      <c r="B110" s="202"/>
      <c r="C110" s="203"/>
      <c r="D110" s="204"/>
      <c r="E110" s="204"/>
      <c r="F110" s="205"/>
    </row>
    <row r="111" spans="1:7" x14ac:dyDescent="0.25">
      <c r="A111" s="19" t="s">
        <v>8</v>
      </c>
      <c r="B111" s="20" t="s">
        <v>90</v>
      </c>
      <c r="C111" s="34"/>
      <c r="D111" s="36"/>
      <c r="E111" s="36"/>
      <c r="F111" s="37"/>
    </row>
    <row r="112" spans="1:7" ht="409.5" customHeight="1" x14ac:dyDescent="0.25">
      <c r="A112" s="4"/>
      <c r="B112" s="211" t="s">
        <v>217</v>
      </c>
      <c r="C112" s="211"/>
      <c r="D112" s="211"/>
      <c r="E112" s="211"/>
      <c r="F112" s="211"/>
      <c r="G112" s="87"/>
    </row>
    <row r="113" spans="1:25" x14ac:dyDescent="0.25">
      <c r="A113" s="4"/>
      <c r="B113" s="4"/>
      <c r="C113" s="4"/>
      <c r="D113" s="26"/>
      <c r="E113" s="26"/>
      <c r="F113" s="27"/>
      <c r="G113" s="87"/>
    </row>
    <row r="114" spans="1:25" x14ac:dyDescent="0.25">
      <c r="A114" s="216" t="s">
        <v>91</v>
      </c>
      <c r="B114" s="211" t="s">
        <v>218</v>
      </c>
      <c r="C114" s="41"/>
      <c r="D114" s="41"/>
      <c r="E114" s="6"/>
      <c r="F114" s="24"/>
      <c r="V114" s="87"/>
    </row>
    <row r="115" spans="1:25" ht="42.75" customHeight="1" x14ac:dyDescent="0.25">
      <c r="A115" s="216"/>
      <c r="B115" s="211"/>
      <c r="C115" s="16" t="s">
        <v>47</v>
      </c>
      <c r="D115" s="6">
        <v>12.5</v>
      </c>
      <c r="E115" s="6"/>
      <c r="F115" s="24">
        <f>D115*E115</f>
        <v>0</v>
      </c>
      <c r="V115" s="87"/>
    </row>
    <row r="116" spans="1:25" x14ac:dyDescent="0.25">
      <c r="A116" s="4"/>
      <c r="B116" s="2"/>
      <c r="C116" s="16"/>
      <c r="D116" s="6"/>
      <c r="E116" s="6"/>
      <c r="F116" s="24"/>
    </row>
    <row r="117" spans="1:25" ht="76.5" x14ac:dyDescent="0.25">
      <c r="A117" s="4" t="s">
        <v>92</v>
      </c>
      <c r="B117" s="2" t="s">
        <v>93</v>
      </c>
      <c r="C117" s="41"/>
      <c r="D117" s="41"/>
      <c r="E117" s="6"/>
      <c r="F117" s="24"/>
    </row>
    <row r="118" spans="1:25" x14ac:dyDescent="0.25">
      <c r="A118" s="4"/>
      <c r="B118" s="2" t="s">
        <v>94</v>
      </c>
      <c r="C118" s="16" t="s">
        <v>56</v>
      </c>
      <c r="D118" s="6">
        <v>17.5</v>
      </c>
      <c r="E118" s="6"/>
      <c r="F118" s="24">
        <f>D118*E118</f>
        <v>0</v>
      </c>
    </row>
    <row r="119" spans="1:25" x14ac:dyDescent="0.25">
      <c r="A119" s="4"/>
      <c r="B119" s="2"/>
      <c r="C119" s="16"/>
      <c r="D119" s="6"/>
      <c r="E119" s="6"/>
      <c r="F119" s="24"/>
    </row>
    <row r="120" spans="1:25" ht="63.75" customHeight="1" x14ac:dyDescent="0.3">
      <c r="A120" s="4" t="s">
        <v>95</v>
      </c>
      <c r="B120" s="2" t="s">
        <v>219</v>
      </c>
      <c r="C120" s="42"/>
      <c r="D120" s="43"/>
      <c r="E120" s="6"/>
      <c r="F120" s="24"/>
      <c r="W120" s="87"/>
    </row>
    <row r="121" spans="1:25" ht="25.5" x14ac:dyDescent="0.25">
      <c r="A121" s="4"/>
      <c r="B121" s="30" t="s">
        <v>96</v>
      </c>
      <c r="C121" s="5"/>
      <c r="D121" s="6"/>
      <c r="E121" s="6"/>
      <c r="F121" s="24"/>
    </row>
    <row r="122" spans="1:25" x14ac:dyDescent="0.25">
      <c r="A122" s="4"/>
      <c r="B122" s="30" t="s">
        <v>97</v>
      </c>
      <c r="C122" s="5" t="s">
        <v>56</v>
      </c>
      <c r="D122" s="6">
        <v>79</v>
      </c>
      <c r="E122" s="6"/>
      <c r="F122" s="24">
        <f>D122*E122</f>
        <v>0</v>
      </c>
    </row>
    <row r="123" spans="1:25" x14ac:dyDescent="0.25">
      <c r="A123" s="4"/>
      <c r="B123" s="30" t="s">
        <v>98</v>
      </c>
      <c r="C123" s="5" t="s">
        <v>56</v>
      </c>
      <c r="D123" s="6">
        <v>46</v>
      </c>
      <c r="E123" s="6"/>
      <c r="F123" s="24">
        <f>D123*E123</f>
        <v>0</v>
      </c>
    </row>
    <row r="124" spans="1:25" x14ac:dyDescent="0.25">
      <c r="A124" s="4"/>
      <c r="B124" s="30"/>
      <c r="C124" s="5"/>
      <c r="D124" s="6"/>
      <c r="E124" s="6"/>
      <c r="F124" s="24"/>
    </row>
    <row r="125" spans="1:25" x14ac:dyDescent="0.25">
      <c r="A125" s="14" t="s">
        <v>99</v>
      </c>
      <c r="B125" s="2" t="s">
        <v>100</v>
      </c>
      <c r="C125" s="5" t="s">
        <v>56</v>
      </c>
      <c r="D125" s="44">
        <v>56</v>
      </c>
      <c r="E125" s="6"/>
      <c r="F125" s="6">
        <f>D125*E125</f>
        <v>0</v>
      </c>
    </row>
    <row r="126" spans="1:25" x14ac:dyDescent="0.25">
      <c r="A126" s="14"/>
      <c r="B126" s="2"/>
      <c r="C126" s="5"/>
      <c r="D126" s="44"/>
      <c r="E126" s="6"/>
      <c r="F126" s="6"/>
    </row>
    <row r="127" spans="1:25" ht="63.75" customHeight="1" x14ac:dyDescent="0.25">
      <c r="A127" s="216" t="s">
        <v>101</v>
      </c>
      <c r="B127" s="217" t="s">
        <v>220</v>
      </c>
      <c r="C127" s="5"/>
      <c r="D127" s="44"/>
      <c r="E127" s="6"/>
      <c r="F127" s="6"/>
      <c r="X127" s="87"/>
      <c r="Y127" s="87"/>
    </row>
    <row r="128" spans="1:25" x14ac:dyDescent="0.25">
      <c r="A128" s="216"/>
      <c r="B128" s="217"/>
      <c r="C128" s="5"/>
      <c r="D128" s="44"/>
      <c r="E128" s="6"/>
      <c r="F128" s="6"/>
      <c r="X128" s="87"/>
      <c r="Y128" s="87"/>
    </row>
    <row r="129" spans="1:25" ht="56.25" customHeight="1" x14ac:dyDescent="0.25">
      <c r="A129" s="216"/>
      <c r="B129" s="217"/>
      <c r="C129" s="5" t="s">
        <v>56</v>
      </c>
      <c r="D129" s="44">
        <v>54</v>
      </c>
      <c r="E129" s="6"/>
      <c r="F129" s="6">
        <f>D129*E129</f>
        <v>0</v>
      </c>
      <c r="X129" s="87"/>
      <c r="Y129" s="87"/>
    </row>
    <row r="130" spans="1:25" x14ac:dyDescent="0.25">
      <c r="A130" s="14"/>
      <c r="B130" s="2"/>
      <c r="C130" s="5"/>
      <c r="D130" s="44"/>
      <c r="E130" s="6"/>
      <c r="F130" s="6"/>
    </row>
    <row r="131" spans="1:25" ht="96" customHeight="1" x14ac:dyDescent="0.25">
      <c r="A131" s="14" t="s">
        <v>102</v>
      </c>
      <c r="B131" s="2" t="s">
        <v>103</v>
      </c>
      <c r="C131" s="5" t="s">
        <v>64</v>
      </c>
      <c r="D131" s="44">
        <v>1</v>
      </c>
      <c r="E131" s="6"/>
      <c r="F131" s="6">
        <f>D131*E131</f>
        <v>0</v>
      </c>
    </row>
    <row r="132" spans="1:25" x14ac:dyDescent="0.25">
      <c r="A132" s="14"/>
      <c r="B132" s="2"/>
      <c r="C132" s="5"/>
      <c r="D132" s="44"/>
      <c r="E132" s="6"/>
      <c r="F132" s="6"/>
    </row>
    <row r="133" spans="1:25" x14ac:dyDescent="0.25">
      <c r="A133" s="33"/>
      <c r="B133" s="20" t="s">
        <v>67</v>
      </c>
      <c r="C133" s="21"/>
      <c r="D133" s="22"/>
      <c r="E133" s="22"/>
      <c r="F133" s="35">
        <f>SUM(F114:F132)</f>
        <v>0</v>
      </c>
    </row>
    <row r="134" spans="1:25" s="206" customFormat="1" x14ac:dyDescent="0.25">
      <c r="A134" s="201"/>
      <c r="B134" s="202"/>
      <c r="C134" s="203"/>
      <c r="D134" s="204"/>
      <c r="E134" s="204"/>
      <c r="F134" s="205"/>
    </row>
    <row r="135" spans="1:25" x14ac:dyDescent="0.25">
      <c r="A135" s="19" t="s">
        <v>10</v>
      </c>
      <c r="B135" s="20" t="s">
        <v>104</v>
      </c>
      <c r="C135" s="34"/>
      <c r="D135" s="36"/>
      <c r="E135" s="36"/>
      <c r="F135" s="37"/>
    </row>
    <row r="136" spans="1:25" ht="373.5" customHeight="1" x14ac:dyDescent="0.25">
      <c r="A136" s="4"/>
      <c r="B136" s="211" t="s">
        <v>212</v>
      </c>
      <c r="C136" s="211"/>
      <c r="D136" s="211"/>
      <c r="E136" s="211"/>
      <c r="F136" s="211"/>
      <c r="T136" s="87"/>
    </row>
    <row r="137" spans="1:25" ht="224.25" customHeight="1" x14ac:dyDescent="0.25">
      <c r="A137" s="4"/>
      <c r="B137" s="211" t="s">
        <v>213</v>
      </c>
      <c r="C137" s="211"/>
      <c r="D137" s="211"/>
      <c r="E137" s="211"/>
      <c r="F137" s="211"/>
    </row>
    <row r="138" spans="1:25" ht="25.5" x14ac:dyDescent="0.25">
      <c r="A138" s="4" t="s">
        <v>105</v>
      </c>
      <c r="B138" s="83" t="s">
        <v>106</v>
      </c>
      <c r="C138" s="5"/>
      <c r="D138" s="6"/>
      <c r="E138" s="6"/>
      <c r="F138" s="24"/>
    </row>
    <row r="139" spans="1:25" ht="267" customHeight="1" x14ac:dyDescent="0.25">
      <c r="A139" s="4"/>
      <c r="B139" s="18" t="s">
        <v>107</v>
      </c>
      <c r="C139" s="5" t="s">
        <v>56</v>
      </c>
      <c r="D139" s="6">
        <v>55</v>
      </c>
      <c r="E139" s="6"/>
      <c r="F139" s="24">
        <f>(D139*E139)</f>
        <v>0</v>
      </c>
    </row>
    <row r="140" spans="1:25" x14ac:dyDescent="0.25">
      <c r="A140" s="4"/>
      <c r="B140" s="2"/>
      <c r="C140" s="5"/>
      <c r="D140" s="6"/>
      <c r="E140" s="6"/>
      <c r="F140" s="24"/>
    </row>
    <row r="141" spans="1:25" ht="50.25" customHeight="1" x14ac:dyDescent="0.25">
      <c r="A141" s="4" t="s">
        <v>108</v>
      </c>
      <c r="B141" s="18" t="s">
        <v>109</v>
      </c>
      <c r="C141" s="5" t="s">
        <v>56</v>
      </c>
      <c r="D141" s="6">
        <v>57</v>
      </c>
      <c r="E141" s="6"/>
      <c r="F141" s="24">
        <f>D141*E141</f>
        <v>0</v>
      </c>
    </row>
    <row r="142" spans="1:25" x14ac:dyDescent="0.25">
      <c r="A142" s="4"/>
      <c r="B142" s="18"/>
      <c r="C142" s="5"/>
      <c r="D142" s="6"/>
      <c r="E142" s="6"/>
      <c r="F142" s="24"/>
    </row>
    <row r="143" spans="1:25" ht="71.25" customHeight="1" x14ac:dyDescent="0.25">
      <c r="A143" s="4" t="s">
        <v>110</v>
      </c>
      <c r="B143" s="18" t="s">
        <v>111</v>
      </c>
      <c r="C143" s="5" t="s">
        <v>56</v>
      </c>
      <c r="D143" s="6">
        <v>52</v>
      </c>
      <c r="E143" s="6"/>
      <c r="F143" s="24">
        <f>D143*E143</f>
        <v>0</v>
      </c>
    </row>
    <row r="144" spans="1:25" x14ac:dyDescent="0.25">
      <c r="A144" s="4"/>
      <c r="B144" s="18"/>
      <c r="C144" s="5"/>
      <c r="D144" s="6"/>
      <c r="E144" s="6"/>
      <c r="F144" s="24"/>
    </row>
    <row r="145" spans="1:6" ht="120" customHeight="1" x14ac:dyDescent="0.25">
      <c r="A145" s="4" t="s">
        <v>112</v>
      </c>
      <c r="B145" s="18" t="s">
        <v>113</v>
      </c>
      <c r="C145" s="5"/>
      <c r="D145" s="6"/>
      <c r="E145" s="6"/>
      <c r="F145" s="24"/>
    </row>
    <row r="146" spans="1:6" ht="21.75" customHeight="1" x14ac:dyDescent="0.25">
      <c r="A146" s="4"/>
      <c r="B146" s="84" t="s">
        <v>114</v>
      </c>
      <c r="C146" s="5" t="s">
        <v>56</v>
      </c>
      <c r="D146" s="6">
        <v>52</v>
      </c>
      <c r="E146" s="6"/>
      <c r="F146" s="24">
        <f>D146*E146</f>
        <v>0</v>
      </c>
    </row>
    <row r="147" spans="1:6" x14ac:dyDescent="0.25">
      <c r="A147" s="4"/>
      <c r="B147" s="18"/>
      <c r="C147" s="5"/>
      <c r="D147" s="6"/>
      <c r="E147" s="6"/>
      <c r="F147" s="24"/>
    </row>
    <row r="148" spans="1:6" ht="56.25" customHeight="1" x14ac:dyDescent="0.25">
      <c r="A148" s="4" t="s">
        <v>115</v>
      </c>
      <c r="B148" s="84" t="s">
        <v>116</v>
      </c>
      <c r="C148" s="5"/>
      <c r="D148" s="6"/>
      <c r="E148" s="6"/>
      <c r="F148" s="24"/>
    </row>
    <row r="149" spans="1:6" x14ac:dyDescent="0.25">
      <c r="A149" s="4"/>
      <c r="B149" s="84" t="s">
        <v>117</v>
      </c>
      <c r="C149" s="5" t="s">
        <v>56</v>
      </c>
      <c r="D149" s="6">
        <v>16</v>
      </c>
      <c r="E149" s="6"/>
      <c r="F149" s="24">
        <f>D149*E149</f>
        <v>0</v>
      </c>
    </row>
    <row r="150" spans="1:6" x14ac:dyDescent="0.25">
      <c r="A150" s="4"/>
      <c r="B150" s="18"/>
      <c r="C150" s="5"/>
      <c r="D150" s="6"/>
      <c r="E150" s="6"/>
      <c r="F150" s="24"/>
    </row>
    <row r="151" spans="1:6" ht="60" customHeight="1" x14ac:dyDescent="0.25">
      <c r="A151" s="4" t="s">
        <v>118</v>
      </c>
      <c r="B151" s="84" t="s">
        <v>119</v>
      </c>
      <c r="C151" s="5"/>
      <c r="D151" s="6"/>
      <c r="E151" s="6"/>
      <c r="F151" s="24"/>
    </row>
    <row r="152" spans="1:6" ht="21" customHeight="1" x14ac:dyDescent="0.25">
      <c r="A152" s="4"/>
      <c r="B152" s="84" t="s">
        <v>120</v>
      </c>
      <c r="C152" s="5" t="s">
        <v>61</v>
      </c>
      <c r="D152" s="6">
        <v>64</v>
      </c>
      <c r="E152" s="6"/>
      <c r="F152" s="24">
        <f>D152*E152</f>
        <v>0</v>
      </c>
    </row>
    <row r="153" spans="1:6" x14ac:dyDescent="0.25">
      <c r="A153" s="4"/>
      <c r="B153" s="18"/>
      <c r="C153" s="5"/>
      <c r="D153" s="6"/>
      <c r="E153" s="6"/>
      <c r="F153" s="24"/>
    </row>
    <row r="154" spans="1:6" ht="50.25" customHeight="1" x14ac:dyDescent="0.25">
      <c r="A154" s="4" t="s">
        <v>121</v>
      </c>
      <c r="B154" s="84" t="s">
        <v>122</v>
      </c>
      <c r="C154" s="5" t="s">
        <v>61</v>
      </c>
      <c r="D154" s="6">
        <v>32</v>
      </c>
      <c r="E154" s="6"/>
      <c r="F154" s="24">
        <f>D154*E154</f>
        <v>0</v>
      </c>
    </row>
    <row r="155" spans="1:6" x14ac:dyDescent="0.25">
      <c r="A155" s="4"/>
      <c r="B155" s="18"/>
      <c r="C155" s="5"/>
      <c r="D155" s="6"/>
      <c r="E155" s="6"/>
      <c r="F155" s="24"/>
    </row>
    <row r="156" spans="1:6" ht="48" customHeight="1" x14ac:dyDescent="0.25">
      <c r="A156" s="4" t="s">
        <v>123</v>
      </c>
      <c r="B156" s="84" t="s">
        <v>124</v>
      </c>
      <c r="C156" s="5" t="s">
        <v>64</v>
      </c>
      <c r="D156" s="6">
        <v>1</v>
      </c>
      <c r="E156" s="6"/>
      <c r="F156" s="24">
        <f>D156*E156</f>
        <v>0</v>
      </c>
    </row>
    <row r="157" spans="1:6" x14ac:dyDescent="0.25">
      <c r="A157" s="4"/>
      <c r="B157" s="18"/>
      <c r="C157" s="5"/>
      <c r="D157" s="6"/>
      <c r="E157" s="6"/>
      <c r="F157" s="24"/>
    </row>
    <row r="158" spans="1:6" ht="62.25" customHeight="1" x14ac:dyDescent="0.25">
      <c r="A158" s="4" t="s">
        <v>125</v>
      </c>
      <c r="B158" s="84" t="s">
        <v>126</v>
      </c>
      <c r="C158" s="5"/>
      <c r="D158" s="6"/>
      <c r="E158" s="6"/>
      <c r="F158" s="24"/>
    </row>
    <row r="159" spans="1:6" x14ac:dyDescent="0.25">
      <c r="A159" s="4"/>
      <c r="B159" s="84" t="s">
        <v>114</v>
      </c>
      <c r="C159" s="5" t="s">
        <v>56</v>
      </c>
      <c r="D159" s="6">
        <v>16</v>
      </c>
      <c r="E159" s="6"/>
      <c r="F159" s="24">
        <f>D159*E159</f>
        <v>0</v>
      </c>
    </row>
    <row r="160" spans="1:6" x14ac:dyDescent="0.25">
      <c r="A160" s="4"/>
      <c r="B160" s="18"/>
      <c r="C160" s="5"/>
      <c r="D160" s="6"/>
      <c r="E160" s="6"/>
      <c r="F160" s="24"/>
    </row>
    <row r="161" spans="1:29" ht="38.25" x14ac:dyDescent="0.25">
      <c r="A161" s="4" t="s">
        <v>127</v>
      </c>
      <c r="B161" s="84" t="s">
        <v>128</v>
      </c>
      <c r="C161" s="5"/>
      <c r="D161" s="6"/>
      <c r="E161" s="6"/>
      <c r="F161" s="24"/>
    </row>
    <row r="162" spans="1:29" x14ac:dyDescent="0.25">
      <c r="A162" s="4"/>
      <c r="B162" s="84" t="s">
        <v>114</v>
      </c>
      <c r="C162" s="5" t="s">
        <v>56</v>
      </c>
      <c r="D162" s="6">
        <v>52</v>
      </c>
      <c r="E162" s="6"/>
      <c r="F162" s="24">
        <f>D162*E162</f>
        <v>0</v>
      </c>
    </row>
    <row r="163" spans="1:29" x14ac:dyDescent="0.25">
      <c r="A163" s="4"/>
      <c r="B163" s="84"/>
      <c r="C163" s="5"/>
      <c r="D163" s="6"/>
      <c r="E163" s="6"/>
      <c r="F163" s="24"/>
    </row>
    <row r="164" spans="1:29" ht="57" customHeight="1" x14ac:dyDescent="0.25">
      <c r="A164" s="4" t="s">
        <v>129</v>
      </c>
      <c r="B164" s="84" t="s">
        <v>130</v>
      </c>
      <c r="C164" s="5" t="s">
        <v>64</v>
      </c>
      <c r="D164" s="6">
        <v>2</v>
      </c>
      <c r="E164" s="6"/>
      <c r="F164" s="24">
        <f>D164*E164</f>
        <v>0</v>
      </c>
    </row>
    <row r="165" spans="1:29" x14ac:dyDescent="0.25">
      <c r="A165" s="14"/>
      <c r="B165" s="2"/>
      <c r="C165" s="5"/>
      <c r="D165" s="44"/>
      <c r="E165" s="6"/>
      <c r="F165" s="24"/>
    </row>
    <row r="166" spans="1:29" x14ac:dyDescent="0.25">
      <c r="A166" s="33"/>
      <c r="B166" s="20" t="s">
        <v>67</v>
      </c>
      <c r="C166" s="21"/>
      <c r="D166" s="22"/>
      <c r="E166" s="22"/>
      <c r="F166" s="35">
        <f>SUM(F138:F165)</f>
        <v>0</v>
      </c>
    </row>
    <row r="167" spans="1:29" s="206" customFormat="1" x14ac:dyDescent="0.25">
      <c r="A167" s="201"/>
      <c r="B167" s="202"/>
      <c r="C167" s="203"/>
      <c r="D167" s="204"/>
      <c r="E167" s="204"/>
      <c r="F167" s="205"/>
    </row>
    <row r="168" spans="1:29" s="206" customFormat="1" x14ac:dyDescent="0.25">
      <c r="A168" s="201"/>
      <c r="B168" s="202"/>
      <c r="C168" s="203"/>
      <c r="D168" s="204"/>
      <c r="E168" s="204"/>
      <c r="F168" s="205"/>
    </row>
    <row r="169" spans="1:29" x14ac:dyDescent="0.25">
      <c r="A169" s="19" t="s">
        <v>12</v>
      </c>
      <c r="B169" s="20" t="s">
        <v>13</v>
      </c>
      <c r="C169" s="34"/>
      <c r="D169" s="36"/>
      <c r="E169" s="36"/>
      <c r="F169" s="37"/>
    </row>
    <row r="170" spans="1:29" x14ac:dyDescent="0.25">
      <c r="A170" s="19" t="s">
        <v>14</v>
      </c>
      <c r="B170" s="20" t="s">
        <v>131</v>
      </c>
      <c r="C170" s="34"/>
      <c r="D170" s="36"/>
      <c r="E170" s="36"/>
      <c r="F170" s="37"/>
    </row>
    <row r="171" spans="1:29" ht="180" customHeight="1" x14ac:dyDescent="0.25">
      <c r="A171" s="7"/>
      <c r="B171" s="213" t="s">
        <v>221</v>
      </c>
      <c r="C171" s="213"/>
      <c r="D171" s="213"/>
      <c r="E171" s="213"/>
      <c r="F171" s="213"/>
      <c r="U171" s="87"/>
    </row>
    <row r="172" spans="1:29" ht="140.25" customHeight="1" x14ac:dyDescent="0.25">
      <c r="A172" s="4"/>
      <c r="B172" s="213" t="s">
        <v>222</v>
      </c>
      <c r="C172" s="213"/>
      <c r="D172" s="213"/>
      <c r="E172" s="213"/>
      <c r="F172" s="213"/>
      <c r="Z172" s="87"/>
    </row>
    <row r="173" spans="1:29" ht="169.5" customHeight="1" x14ac:dyDescent="0.25">
      <c r="A173" s="4"/>
      <c r="B173" s="214" t="s">
        <v>223</v>
      </c>
      <c r="C173" s="214"/>
      <c r="D173" s="214"/>
      <c r="E173" s="214"/>
      <c r="F173" s="214"/>
      <c r="AA173" s="87"/>
    </row>
    <row r="174" spans="1:29" ht="253.5" customHeight="1" x14ac:dyDescent="0.25">
      <c r="A174" s="4"/>
      <c r="B174" s="219" t="s">
        <v>368</v>
      </c>
      <c r="C174" s="219"/>
      <c r="D174" s="219"/>
      <c r="E174" s="219"/>
      <c r="F174" s="219"/>
      <c r="AB174" s="87"/>
    </row>
    <row r="175" spans="1:29" ht="353.25" customHeight="1" x14ac:dyDescent="0.25">
      <c r="A175" s="4"/>
      <c r="B175" s="213" t="s">
        <v>373</v>
      </c>
      <c r="C175" s="213"/>
      <c r="D175" s="213"/>
      <c r="E175" s="213"/>
      <c r="F175" s="213"/>
      <c r="AC175" s="87"/>
    </row>
    <row r="176" spans="1:29" x14ac:dyDescent="0.25">
      <c r="A176" s="4"/>
      <c r="B176" s="4"/>
      <c r="C176" s="4"/>
      <c r="D176" s="26"/>
      <c r="E176" s="26"/>
      <c r="F176" s="27"/>
    </row>
    <row r="177" spans="1:34" ht="409.5" customHeight="1" x14ac:dyDescent="0.25">
      <c r="A177" s="4" t="s">
        <v>132</v>
      </c>
      <c r="B177" s="2" t="s">
        <v>224</v>
      </c>
      <c r="C177" s="16"/>
      <c r="D177" s="44"/>
      <c r="E177" s="6"/>
      <c r="F177" s="24"/>
      <c r="AD177" s="87"/>
    </row>
    <row r="178" spans="1:34" x14ac:dyDescent="0.25">
      <c r="A178" s="4"/>
      <c r="B178" s="30" t="s">
        <v>133</v>
      </c>
      <c r="C178" s="16" t="s">
        <v>56</v>
      </c>
      <c r="D178" s="44">
        <v>84.5</v>
      </c>
      <c r="E178" s="6"/>
      <c r="F178" s="24">
        <f>D178*E178</f>
        <v>0</v>
      </c>
    </row>
    <row r="179" spans="1:34" x14ac:dyDescent="0.25">
      <c r="A179" s="4"/>
      <c r="B179" s="30" t="s">
        <v>134</v>
      </c>
      <c r="C179" s="16" t="s">
        <v>56</v>
      </c>
      <c r="D179" s="44">
        <v>8.25</v>
      </c>
      <c r="E179" s="6"/>
      <c r="F179" s="24">
        <f>D179*E179</f>
        <v>0</v>
      </c>
    </row>
    <row r="180" spans="1:34" x14ac:dyDescent="0.25">
      <c r="A180" s="4"/>
      <c r="B180" s="2"/>
      <c r="C180" s="16"/>
      <c r="D180" s="44"/>
      <c r="E180" s="6"/>
      <c r="F180" s="24"/>
    </row>
    <row r="181" spans="1:34" ht="256.5" customHeight="1" x14ac:dyDescent="0.25">
      <c r="A181" s="4" t="s">
        <v>135</v>
      </c>
      <c r="B181" s="2" t="s">
        <v>225</v>
      </c>
      <c r="C181" s="16"/>
      <c r="D181" s="44"/>
      <c r="E181" s="6"/>
      <c r="F181" s="24"/>
      <c r="AE181" s="87"/>
    </row>
    <row r="182" spans="1:34" x14ac:dyDescent="0.25">
      <c r="A182" s="4"/>
      <c r="B182" s="40" t="s">
        <v>136</v>
      </c>
      <c r="C182" s="16" t="s">
        <v>56</v>
      </c>
      <c r="D182" s="44">
        <v>131.69999999999999</v>
      </c>
      <c r="E182" s="6"/>
      <c r="F182" s="24">
        <f>D182*E182</f>
        <v>0</v>
      </c>
    </row>
    <row r="183" spans="1:34" x14ac:dyDescent="0.25">
      <c r="A183" s="4"/>
      <c r="B183" s="2"/>
      <c r="C183" s="16"/>
      <c r="D183" s="44"/>
      <c r="E183" s="6"/>
      <c r="F183" s="24"/>
    </row>
    <row r="184" spans="1:34" ht="110.25" customHeight="1" x14ac:dyDescent="0.25">
      <c r="A184" s="4" t="s">
        <v>137</v>
      </c>
      <c r="B184" s="88" t="s">
        <v>226</v>
      </c>
      <c r="C184" s="5"/>
      <c r="D184" s="6"/>
      <c r="E184" s="6"/>
      <c r="F184" s="24"/>
      <c r="AF184" s="87"/>
    </row>
    <row r="185" spans="1:34" x14ac:dyDescent="0.25">
      <c r="A185" s="4"/>
      <c r="B185" s="40" t="s">
        <v>138</v>
      </c>
      <c r="C185" s="16" t="s">
        <v>56</v>
      </c>
      <c r="D185" s="44">
        <v>216.2</v>
      </c>
      <c r="E185" s="6"/>
      <c r="F185" s="24">
        <f>D185*E185</f>
        <v>0</v>
      </c>
    </row>
    <row r="186" spans="1:34" x14ac:dyDescent="0.25">
      <c r="A186" s="4"/>
      <c r="B186" s="2"/>
      <c r="C186" s="5"/>
      <c r="D186" s="6"/>
      <c r="E186" s="6"/>
      <c r="F186" s="24"/>
    </row>
    <row r="187" spans="1:34" ht="99" customHeight="1" x14ac:dyDescent="0.25">
      <c r="A187" s="4" t="s">
        <v>139</v>
      </c>
      <c r="B187" s="88" t="s">
        <v>227</v>
      </c>
      <c r="C187" s="5"/>
      <c r="D187" s="6"/>
      <c r="E187" s="6"/>
      <c r="F187" s="24"/>
      <c r="AG187" s="87"/>
    </row>
    <row r="188" spans="1:34" x14ac:dyDescent="0.25">
      <c r="A188" s="4"/>
      <c r="B188" s="40" t="s">
        <v>138</v>
      </c>
      <c r="C188" s="16" t="s">
        <v>56</v>
      </c>
      <c r="D188" s="44">
        <v>8.25</v>
      </c>
      <c r="E188" s="6"/>
      <c r="F188" s="24">
        <f>D188*E188</f>
        <v>0</v>
      </c>
    </row>
    <row r="189" spans="1:34" x14ac:dyDescent="0.25">
      <c r="A189" s="4"/>
      <c r="B189" s="45"/>
      <c r="C189" s="5"/>
      <c r="D189" s="6"/>
      <c r="E189" s="6"/>
      <c r="F189" s="24"/>
    </row>
    <row r="190" spans="1:34" ht="276" customHeight="1" x14ac:dyDescent="0.25">
      <c r="A190" s="4" t="s">
        <v>140</v>
      </c>
      <c r="B190" s="45" t="s">
        <v>228</v>
      </c>
      <c r="C190" s="5"/>
      <c r="D190" s="6"/>
      <c r="E190" s="6"/>
      <c r="F190" s="24"/>
      <c r="AH190" s="87"/>
    </row>
    <row r="191" spans="1:34" x14ac:dyDescent="0.25">
      <c r="A191" s="4"/>
      <c r="B191" s="4" t="s">
        <v>141</v>
      </c>
      <c r="C191" s="46" t="s">
        <v>56</v>
      </c>
      <c r="D191" s="47">
        <v>290</v>
      </c>
      <c r="E191" s="6"/>
      <c r="F191" s="24">
        <f>D191*E191</f>
        <v>0</v>
      </c>
    </row>
    <row r="192" spans="1:34" x14ac:dyDescent="0.25">
      <c r="A192" s="4"/>
      <c r="B192" s="2"/>
      <c r="C192" s="16"/>
      <c r="D192" s="44"/>
      <c r="E192" s="6"/>
      <c r="F192" s="24"/>
    </row>
    <row r="193" spans="1:36" x14ac:dyDescent="0.25">
      <c r="A193" s="33"/>
      <c r="B193" s="20" t="s">
        <v>67</v>
      </c>
      <c r="C193" s="21"/>
      <c r="D193" s="22"/>
      <c r="E193" s="22"/>
      <c r="F193" s="35">
        <f>SUM(F178:F192)</f>
        <v>0</v>
      </c>
    </row>
    <row r="194" spans="1:36" s="99" customFormat="1" x14ac:dyDescent="0.25">
      <c r="A194" s="94"/>
      <c r="B194" s="95"/>
      <c r="C194" s="96"/>
      <c r="D194" s="97"/>
      <c r="E194" s="97"/>
      <c r="F194" s="98"/>
    </row>
    <row r="195" spans="1:36" x14ac:dyDescent="0.25">
      <c r="A195" s="19" t="s">
        <v>16</v>
      </c>
      <c r="B195" s="20" t="s">
        <v>17</v>
      </c>
      <c r="C195" s="34"/>
      <c r="D195" s="36"/>
      <c r="E195" s="36"/>
      <c r="F195" s="37"/>
    </row>
    <row r="196" spans="1:36" ht="348" customHeight="1" x14ac:dyDescent="0.25">
      <c r="A196" s="4"/>
      <c r="B196" s="211" t="s">
        <v>369</v>
      </c>
      <c r="C196" s="211"/>
      <c r="D196" s="211"/>
      <c r="E196" s="211"/>
      <c r="F196" s="211"/>
      <c r="AI196" s="87"/>
    </row>
    <row r="197" spans="1:36" x14ac:dyDescent="0.25">
      <c r="A197" s="4"/>
      <c r="B197" s="18"/>
      <c r="C197" s="16"/>
      <c r="D197" s="6"/>
      <c r="E197" s="6"/>
      <c r="F197" s="24"/>
    </row>
    <row r="198" spans="1:36" ht="108" customHeight="1" x14ac:dyDescent="0.25">
      <c r="A198" s="4" t="s">
        <v>142</v>
      </c>
      <c r="B198" s="18" t="s">
        <v>143</v>
      </c>
      <c r="C198" s="41"/>
      <c r="D198" s="41"/>
      <c r="E198" s="6"/>
      <c r="F198" s="24"/>
    </row>
    <row r="199" spans="1:36" x14ac:dyDescent="0.25">
      <c r="A199" s="4"/>
      <c r="B199" s="40" t="s">
        <v>144</v>
      </c>
      <c r="C199" s="16" t="s">
        <v>145</v>
      </c>
      <c r="D199" s="48">
        <v>18</v>
      </c>
      <c r="E199" s="6"/>
      <c r="F199" s="24">
        <f>D199*E199</f>
        <v>0</v>
      </c>
    </row>
    <row r="200" spans="1:36" x14ac:dyDescent="0.25">
      <c r="A200" s="4"/>
      <c r="B200" s="40"/>
      <c r="C200" s="16"/>
      <c r="D200" s="48"/>
      <c r="E200" s="6"/>
      <c r="F200" s="24"/>
    </row>
    <row r="201" spans="1:36" ht="99" customHeight="1" x14ac:dyDescent="0.25">
      <c r="A201" s="4" t="s">
        <v>146</v>
      </c>
      <c r="B201" s="84" t="s">
        <v>147</v>
      </c>
      <c r="C201" s="16" t="s">
        <v>61</v>
      </c>
      <c r="D201" s="48">
        <v>56</v>
      </c>
      <c r="E201" s="6"/>
      <c r="F201" s="24">
        <f>D201*E201</f>
        <v>0</v>
      </c>
    </row>
    <row r="202" spans="1:36" x14ac:dyDescent="0.25">
      <c r="A202" s="4"/>
      <c r="B202" s="40"/>
      <c r="C202" s="16"/>
      <c r="D202" s="48"/>
      <c r="E202" s="6"/>
      <c r="F202" s="24"/>
    </row>
    <row r="203" spans="1:36" ht="93" customHeight="1" x14ac:dyDescent="0.25">
      <c r="A203" s="4" t="s">
        <v>148</v>
      </c>
      <c r="B203" s="84" t="s">
        <v>149</v>
      </c>
      <c r="C203" s="16" t="s">
        <v>64</v>
      </c>
      <c r="D203" s="48">
        <v>2</v>
      </c>
      <c r="E203" s="6"/>
      <c r="F203" s="24">
        <f>D203*E203</f>
        <v>0</v>
      </c>
    </row>
    <row r="204" spans="1:36" x14ac:dyDescent="0.25">
      <c r="A204" s="4"/>
      <c r="B204" s="18"/>
      <c r="C204" s="5"/>
      <c r="D204" s="6"/>
      <c r="E204" s="6"/>
      <c r="F204" s="24"/>
    </row>
    <row r="205" spans="1:36" x14ac:dyDescent="0.25">
      <c r="A205" s="33"/>
      <c r="B205" s="20" t="s">
        <v>67</v>
      </c>
      <c r="C205" s="21"/>
      <c r="D205" s="22"/>
      <c r="E205" s="22"/>
      <c r="F205" s="35">
        <f>SUM(F197:F204)</f>
        <v>0</v>
      </c>
    </row>
    <row r="206" spans="1:36" x14ac:dyDescent="0.25">
      <c r="A206" s="94"/>
      <c r="B206" s="95"/>
      <c r="C206" s="96"/>
      <c r="D206" s="97"/>
      <c r="E206" s="97"/>
      <c r="F206" s="98"/>
    </row>
    <row r="207" spans="1:36" x14ac:dyDescent="0.25">
      <c r="A207" s="19" t="s">
        <v>18</v>
      </c>
      <c r="B207" s="20" t="s">
        <v>150</v>
      </c>
      <c r="C207" s="34"/>
      <c r="D207" s="36"/>
      <c r="E207" s="36"/>
      <c r="F207" s="37"/>
    </row>
    <row r="208" spans="1:36" ht="409.5" customHeight="1" x14ac:dyDescent="0.25">
      <c r="A208" s="4"/>
      <c r="B208" s="218" t="s">
        <v>229</v>
      </c>
      <c r="C208" s="218"/>
      <c r="D208" s="218"/>
      <c r="E208" s="218"/>
      <c r="F208" s="218"/>
      <c r="AJ208" s="87"/>
    </row>
    <row r="209" spans="1:6" ht="25.5" x14ac:dyDescent="0.25">
      <c r="A209" s="4"/>
      <c r="B209" s="52" t="s">
        <v>151</v>
      </c>
      <c r="C209" s="49"/>
      <c r="D209" s="50"/>
      <c r="E209" s="50"/>
      <c r="F209" s="51"/>
    </row>
    <row r="210" spans="1:6" x14ac:dyDescent="0.25">
      <c r="A210" s="4"/>
      <c r="B210" s="53"/>
      <c r="C210" s="49"/>
      <c r="D210" s="50"/>
      <c r="E210" s="50"/>
      <c r="F210" s="51"/>
    </row>
    <row r="211" spans="1:6" x14ac:dyDescent="0.25">
      <c r="A211" s="4"/>
      <c r="B211" s="2" t="s">
        <v>152</v>
      </c>
      <c r="C211" s="4"/>
      <c r="D211" s="26"/>
      <c r="E211" s="26"/>
      <c r="F211" s="27"/>
    </row>
    <row r="212" spans="1:6" ht="63.75" x14ac:dyDescent="0.25">
      <c r="A212" s="53" t="s">
        <v>153</v>
      </c>
      <c r="B212" s="85" t="s">
        <v>154</v>
      </c>
      <c r="C212" s="54"/>
      <c r="D212" s="55"/>
      <c r="E212" s="56"/>
      <c r="F212" s="57"/>
    </row>
    <row r="213" spans="1:6" x14ac:dyDescent="0.25">
      <c r="A213" s="58"/>
      <c r="B213" s="59" t="s">
        <v>155</v>
      </c>
      <c r="C213" s="54" t="s">
        <v>64</v>
      </c>
      <c r="D213" s="55">
        <v>7</v>
      </c>
      <c r="E213" s="56"/>
      <c r="F213" s="57">
        <f>D213*E213</f>
        <v>0</v>
      </c>
    </row>
    <row r="214" spans="1:6" x14ac:dyDescent="0.25">
      <c r="A214" s="58"/>
      <c r="B214" s="59"/>
      <c r="C214" s="54"/>
      <c r="D214" s="55"/>
      <c r="E214" s="56"/>
      <c r="F214" s="57"/>
    </row>
    <row r="215" spans="1:6" ht="127.5" x14ac:dyDescent="0.25">
      <c r="A215" s="60" t="s">
        <v>156</v>
      </c>
      <c r="B215" s="85" t="s">
        <v>157</v>
      </c>
      <c r="C215" s="54"/>
      <c r="D215" s="55"/>
      <c r="E215" s="56"/>
      <c r="F215" s="57"/>
    </row>
    <row r="216" spans="1:6" ht="38.25" x14ac:dyDescent="0.25">
      <c r="A216" s="58"/>
      <c r="B216" s="59" t="s">
        <v>158</v>
      </c>
      <c r="C216" s="54" t="s">
        <v>64</v>
      </c>
      <c r="D216" s="55">
        <v>1</v>
      </c>
      <c r="E216" s="56"/>
      <c r="F216" s="57">
        <f>D216*E216</f>
        <v>0</v>
      </c>
    </row>
    <row r="217" spans="1:6" ht="38.25" x14ac:dyDescent="0.25">
      <c r="A217" s="58"/>
      <c r="B217" s="59" t="s">
        <v>159</v>
      </c>
      <c r="C217" s="54" t="s">
        <v>64</v>
      </c>
      <c r="D217" s="55">
        <v>1</v>
      </c>
      <c r="E217" s="56"/>
      <c r="F217" s="57">
        <f>D217*E217</f>
        <v>0</v>
      </c>
    </row>
    <row r="218" spans="1:6" ht="25.5" x14ac:dyDescent="0.25">
      <c r="A218" s="58"/>
      <c r="B218" s="59" t="s">
        <v>160</v>
      </c>
      <c r="C218" s="54" t="s">
        <v>64</v>
      </c>
      <c r="D218" s="55">
        <v>1</v>
      </c>
      <c r="E218" s="56"/>
      <c r="F218" s="57">
        <f>D218*E218</f>
        <v>0</v>
      </c>
    </row>
    <row r="219" spans="1:6" x14ac:dyDescent="0.25">
      <c r="A219" s="58"/>
      <c r="B219" s="61"/>
      <c r="C219" s="54"/>
      <c r="D219" s="55"/>
      <c r="E219" s="56"/>
      <c r="F219" s="57"/>
    </row>
    <row r="220" spans="1:6" x14ac:dyDescent="0.25">
      <c r="A220" s="58"/>
      <c r="B220" s="61" t="s">
        <v>161</v>
      </c>
      <c r="C220" s="16"/>
      <c r="D220" s="62"/>
      <c r="E220" s="56"/>
      <c r="F220" s="57"/>
    </row>
    <row r="221" spans="1:6" ht="76.5" x14ac:dyDescent="0.25">
      <c r="A221" s="58" t="s">
        <v>162</v>
      </c>
      <c r="B221" s="85" t="s">
        <v>163</v>
      </c>
      <c r="C221" s="16"/>
      <c r="D221" s="62"/>
      <c r="E221" s="56"/>
      <c r="F221" s="57"/>
    </row>
    <row r="222" spans="1:6" x14ac:dyDescent="0.25">
      <c r="A222" s="58"/>
      <c r="B222" s="61" t="s">
        <v>164</v>
      </c>
      <c r="C222" s="16" t="s">
        <v>64</v>
      </c>
      <c r="D222" s="62">
        <v>3</v>
      </c>
      <c r="E222" s="56"/>
      <c r="F222" s="57">
        <f>D222*E222</f>
        <v>0</v>
      </c>
    </row>
    <row r="223" spans="1:6" x14ac:dyDescent="0.25">
      <c r="A223" s="58"/>
      <c r="B223" s="61" t="s">
        <v>165</v>
      </c>
      <c r="C223" s="16" t="s">
        <v>64</v>
      </c>
      <c r="D223" s="62">
        <v>1</v>
      </c>
      <c r="E223" s="56"/>
      <c r="F223" s="57">
        <f>D223*E223</f>
        <v>0</v>
      </c>
    </row>
    <row r="224" spans="1:6" x14ac:dyDescent="0.25">
      <c r="A224" s="58"/>
      <c r="B224" s="61" t="s">
        <v>166</v>
      </c>
      <c r="C224" s="16" t="s">
        <v>64</v>
      </c>
      <c r="D224" s="62">
        <v>1</v>
      </c>
      <c r="E224" s="56"/>
      <c r="F224" s="57">
        <f>D224*E224</f>
        <v>0</v>
      </c>
    </row>
    <row r="225" spans="1:38" x14ac:dyDescent="0.25">
      <c r="A225" s="58"/>
      <c r="B225" s="61"/>
      <c r="C225" s="16"/>
      <c r="D225" s="62"/>
      <c r="E225" s="56"/>
      <c r="F225" s="57"/>
    </row>
    <row r="226" spans="1:38" ht="125.25" customHeight="1" x14ac:dyDescent="0.25">
      <c r="A226" s="60" t="s">
        <v>167</v>
      </c>
      <c r="B226" s="2" t="s">
        <v>168</v>
      </c>
      <c r="C226" s="63" t="s">
        <v>169</v>
      </c>
      <c r="D226" s="62">
        <v>5</v>
      </c>
      <c r="E226" s="56"/>
      <c r="F226" s="57">
        <f>D226*E226</f>
        <v>0</v>
      </c>
    </row>
    <row r="227" spans="1:38" x14ac:dyDescent="0.25">
      <c r="A227" s="58"/>
      <c r="B227" s="2"/>
      <c r="C227" s="63"/>
      <c r="D227" s="62"/>
      <c r="E227" s="56"/>
      <c r="F227" s="57"/>
    </row>
    <row r="228" spans="1:38" ht="165.75" x14ac:dyDescent="0.25">
      <c r="A228" s="60" t="s">
        <v>170</v>
      </c>
      <c r="B228" s="85" t="s">
        <v>171</v>
      </c>
      <c r="C228" s="63" t="s">
        <v>169</v>
      </c>
      <c r="D228" s="62">
        <v>4.2</v>
      </c>
      <c r="E228" s="56"/>
      <c r="F228" s="57">
        <f>D228*E228</f>
        <v>0</v>
      </c>
    </row>
    <row r="229" spans="1:38" x14ac:dyDescent="0.25">
      <c r="A229" s="60"/>
      <c r="B229" s="85"/>
      <c r="C229" s="63"/>
      <c r="D229" s="62"/>
      <c r="E229" s="56"/>
      <c r="F229" s="57"/>
    </row>
    <row r="230" spans="1:38" ht="25.5" x14ac:dyDescent="0.25">
      <c r="A230" s="60" t="s">
        <v>172</v>
      </c>
      <c r="B230" s="85" t="s">
        <v>173</v>
      </c>
      <c r="C230" s="63" t="s">
        <v>64</v>
      </c>
      <c r="D230" s="62">
        <v>2</v>
      </c>
      <c r="E230" s="56"/>
      <c r="F230" s="57">
        <f>D230*E230</f>
        <v>0</v>
      </c>
    </row>
    <row r="231" spans="1:38" x14ac:dyDescent="0.25">
      <c r="A231" s="58"/>
      <c r="B231" s="85"/>
      <c r="C231" s="16"/>
      <c r="D231" s="62"/>
      <c r="E231" s="56"/>
      <c r="F231" s="57"/>
    </row>
    <row r="232" spans="1:38" x14ac:dyDescent="0.25">
      <c r="A232" s="33"/>
      <c r="B232" s="20" t="s">
        <v>67</v>
      </c>
      <c r="C232" s="21"/>
      <c r="D232" s="22"/>
      <c r="E232" s="22"/>
      <c r="F232" s="35">
        <f>SUM(F213:F230)</f>
        <v>0</v>
      </c>
    </row>
    <row r="233" spans="1:38" s="99" customFormat="1" x14ac:dyDescent="0.25">
      <c r="A233" s="94"/>
      <c r="B233" s="95"/>
      <c r="C233" s="96"/>
      <c r="D233" s="97"/>
      <c r="E233" s="97"/>
      <c r="F233" s="98"/>
    </row>
    <row r="234" spans="1:38" x14ac:dyDescent="0.25">
      <c r="A234" s="19" t="s">
        <v>20</v>
      </c>
      <c r="B234" s="64" t="s">
        <v>21</v>
      </c>
      <c r="C234" s="65"/>
      <c r="D234" s="66"/>
      <c r="E234" s="66"/>
      <c r="F234" s="67"/>
    </row>
    <row r="235" spans="1:38" ht="114" customHeight="1" x14ac:dyDescent="0.25">
      <c r="A235" s="7"/>
      <c r="B235" s="220" t="s">
        <v>230</v>
      </c>
      <c r="C235" s="220"/>
      <c r="D235" s="220"/>
      <c r="E235" s="220"/>
      <c r="F235" s="220"/>
      <c r="AK235" s="87"/>
    </row>
    <row r="236" spans="1:38" x14ac:dyDescent="0.25">
      <c r="A236" s="69"/>
      <c r="B236" s="68"/>
      <c r="C236" s="70"/>
      <c r="D236" s="6"/>
      <c r="E236" s="6"/>
      <c r="F236" s="24"/>
    </row>
    <row r="237" spans="1:38" ht="114.75" x14ac:dyDescent="0.25">
      <c r="A237" s="69" t="s">
        <v>174</v>
      </c>
      <c r="B237" s="90" t="s">
        <v>231</v>
      </c>
      <c r="C237" s="70"/>
      <c r="D237" s="6"/>
      <c r="E237" s="6"/>
      <c r="F237" s="24"/>
      <c r="AL237" s="87"/>
    </row>
    <row r="238" spans="1:38" x14ac:dyDescent="0.25">
      <c r="A238" s="69"/>
      <c r="B238" s="90" t="s">
        <v>232</v>
      </c>
      <c r="C238" s="16" t="s">
        <v>56</v>
      </c>
      <c r="D238" s="62">
        <v>42.5</v>
      </c>
      <c r="E238" s="6"/>
      <c r="F238" s="24">
        <f t="shared" ref="F238:F245" si="3">D238*E238</f>
        <v>0</v>
      </c>
      <c r="AL238" s="87"/>
    </row>
    <row r="239" spans="1:38" x14ac:dyDescent="0.25">
      <c r="A239" s="69"/>
      <c r="B239" s="68" t="s">
        <v>175</v>
      </c>
      <c r="C239" s="5" t="s">
        <v>61</v>
      </c>
      <c r="D239" s="44">
        <v>22</v>
      </c>
      <c r="E239" s="6"/>
      <c r="F239" s="24">
        <f t="shared" si="3"/>
        <v>0</v>
      </c>
    </row>
    <row r="240" spans="1:38" x14ac:dyDescent="0.25">
      <c r="A240" s="69"/>
      <c r="B240" s="68"/>
      <c r="C240" s="3"/>
      <c r="D240" s="3"/>
      <c r="E240" s="6"/>
      <c r="F240" s="24"/>
    </row>
    <row r="241" spans="1:42" ht="176.25" customHeight="1" x14ac:dyDescent="0.25">
      <c r="A241" s="69" t="s">
        <v>176</v>
      </c>
      <c r="B241" s="2" t="s">
        <v>233</v>
      </c>
      <c r="C241" s="70"/>
      <c r="D241" s="6"/>
      <c r="E241" s="6"/>
      <c r="F241" s="24"/>
      <c r="AM241" s="87"/>
    </row>
    <row r="242" spans="1:42" x14ac:dyDescent="0.25">
      <c r="A242" s="69"/>
      <c r="B242" s="18" t="s">
        <v>177</v>
      </c>
      <c r="C242" s="5" t="s">
        <v>56</v>
      </c>
      <c r="D242" s="44">
        <v>72.5</v>
      </c>
      <c r="E242" s="6"/>
      <c r="F242" s="24">
        <f t="shared" si="3"/>
        <v>0</v>
      </c>
    </row>
    <row r="243" spans="1:42" x14ac:dyDescent="0.25">
      <c r="A243" s="69"/>
      <c r="B243" s="18"/>
      <c r="C243" s="5"/>
      <c r="D243" s="44"/>
      <c r="E243" s="6"/>
      <c r="F243" s="24"/>
    </row>
    <row r="244" spans="1:42" ht="140.25" x14ac:dyDescent="0.25">
      <c r="A244" s="69" t="s">
        <v>178</v>
      </c>
      <c r="B244" s="68" t="s">
        <v>179</v>
      </c>
      <c r="C244" s="5" t="s">
        <v>56</v>
      </c>
      <c r="D244" s="44">
        <v>19.55</v>
      </c>
      <c r="E244" s="6"/>
      <c r="F244" s="24">
        <f t="shared" si="3"/>
        <v>0</v>
      </c>
    </row>
    <row r="245" spans="1:42" x14ac:dyDescent="0.25">
      <c r="A245" s="69"/>
      <c r="B245" s="68" t="s">
        <v>175</v>
      </c>
      <c r="C245" s="16" t="s">
        <v>61</v>
      </c>
      <c r="D245" s="62">
        <v>9.4</v>
      </c>
      <c r="E245" s="6"/>
      <c r="F245" s="24">
        <f t="shared" si="3"/>
        <v>0</v>
      </c>
    </row>
    <row r="246" spans="1:42" x14ac:dyDescent="0.25">
      <c r="A246" s="69"/>
      <c r="B246" s="68"/>
      <c r="C246" s="16"/>
      <c r="D246" s="62"/>
      <c r="E246" s="6"/>
      <c r="F246" s="24"/>
    </row>
    <row r="247" spans="1:42" x14ac:dyDescent="0.25">
      <c r="A247" s="71"/>
      <c r="B247" s="20" t="s">
        <v>67</v>
      </c>
      <c r="C247" s="72"/>
      <c r="D247" s="22"/>
      <c r="E247" s="22"/>
      <c r="F247" s="35">
        <f>SUM(F237:F246)</f>
        <v>0</v>
      </c>
    </row>
    <row r="248" spans="1:42" s="99" customFormat="1" x14ac:dyDescent="0.25">
      <c r="A248" s="207"/>
      <c r="B248" s="95"/>
      <c r="C248" s="208"/>
      <c r="D248" s="97"/>
      <c r="E248" s="97"/>
      <c r="F248" s="98"/>
    </row>
    <row r="249" spans="1:42" x14ac:dyDescent="0.25">
      <c r="A249" s="19" t="s">
        <v>22</v>
      </c>
      <c r="B249" s="64" t="s">
        <v>23</v>
      </c>
      <c r="C249" s="73"/>
      <c r="D249" s="74"/>
      <c r="E249" s="74"/>
      <c r="F249" s="75"/>
    </row>
    <row r="250" spans="1:42" ht="309.75" customHeight="1" x14ac:dyDescent="0.25">
      <c r="A250" s="4"/>
      <c r="B250" s="218" t="s">
        <v>370</v>
      </c>
      <c r="C250" s="218"/>
      <c r="D250" s="218"/>
      <c r="E250" s="218"/>
      <c r="F250" s="218"/>
      <c r="AN250" s="87"/>
    </row>
    <row r="251" spans="1:42" ht="230.25" customHeight="1" x14ac:dyDescent="0.25">
      <c r="A251" s="4"/>
      <c r="B251" s="218" t="s">
        <v>234</v>
      </c>
      <c r="C251" s="218"/>
      <c r="D251" s="218"/>
      <c r="E251" s="218"/>
      <c r="F251" s="218"/>
      <c r="AO251" s="87"/>
    </row>
    <row r="252" spans="1:42" x14ac:dyDescent="0.25">
      <c r="A252" s="4"/>
      <c r="B252" s="2"/>
      <c r="C252" s="16"/>
      <c r="D252" s="6"/>
      <c r="E252" s="6"/>
      <c r="F252" s="24"/>
    </row>
    <row r="253" spans="1:42" ht="164.25" customHeight="1" x14ac:dyDescent="0.25">
      <c r="A253" s="4" t="s">
        <v>180</v>
      </c>
      <c r="B253" s="2" t="s">
        <v>235</v>
      </c>
      <c r="C253" s="16"/>
      <c r="D253" s="6"/>
      <c r="E253" s="6"/>
      <c r="F253" s="24"/>
      <c r="AP253" s="87"/>
    </row>
    <row r="254" spans="1:42" x14ac:dyDescent="0.25">
      <c r="A254" s="4"/>
      <c r="B254" s="2" t="s">
        <v>181</v>
      </c>
      <c r="C254" s="16"/>
      <c r="D254" s="6"/>
      <c r="E254" s="6"/>
      <c r="F254" s="24"/>
    </row>
    <row r="255" spans="1:42" x14ac:dyDescent="0.25">
      <c r="A255" s="4" t="s">
        <v>182</v>
      </c>
      <c r="B255" s="2" t="s">
        <v>183</v>
      </c>
      <c r="C255" s="16" t="s">
        <v>56</v>
      </c>
      <c r="D255" s="6">
        <v>112</v>
      </c>
      <c r="E255" s="6"/>
      <c r="F255" s="24">
        <f>D255*E255</f>
        <v>0</v>
      </c>
    </row>
    <row r="256" spans="1:42" x14ac:dyDescent="0.25">
      <c r="A256" s="14" t="s">
        <v>184</v>
      </c>
      <c r="B256" s="2" t="s">
        <v>185</v>
      </c>
      <c r="C256" s="16" t="s">
        <v>56</v>
      </c>
      <c r="D256" s="6">
        <v>62</v>
      </c>
      <c r="E256" s="6"/>
      <c r="F256" s="24">
        <f>D256*E256</f>
        <v>0</v>
      </c>
    </row>
    <row r="257" spans="1:6" x14ac:dyDescent="0.25">
      <c r="A257" s="14"/>
      <c r="B257" s="2"/>
      <c r="C257" s="16"/>
      <c r="D257" s="6"/>
      <c r="E257" s="6"/>
      <c r="F257" s="24"/>
    </row>
    <row r="258" spans="1:6" ht="56.25" customHeight="1" x14ac:dyDescent="0.25">
      <c r="A258" s="14" t="s">
        <v>186</v>
      </c>
      <c r="B258" s="2" t="s">
        <v>187</v>
      </c>
      <c r="C258" s="16" t="s">
        <v>56</v>
      </c>
      <c r="D258" s="6">
        <v>20</v>
      </c>
      <c r="E258" s="6"/>
      <c r="F258" s="24">
        <f>D258*E258</f>
        <v>0</v>
      </c>
    </row>
    <row r="259" spans="1:6" x14ac:dyDescent="0.25">
      <c r="A259" s="4"/>
      <c r="B259" s="2"/>
      <c r="C259" s="16"/>
      <c r="D259" s="6"/>
      <c r="E259" s="6"/>
      <c r="F259" s="24"/>
    </row>
    <row r="260" spans="1:6" x14ac:dyDescent="0.25">
      <c r="A260" s="33"/>
      <c r="B260" s="20" t="s">
        <v>67</v>
      </c>
      <c r="C260" s="21"/>
      <c r="D260" s="22"/>
      <c r="E260" s="22"/>
      <c r="F260" s="35">
        <f>SUM(F254:F259)</f>
        <v>0</v>
      </c>
    </row>
    <row r="261" spans="1:6" s="99" customFormat="1" x14ac:dyDescent="0.25">
      <c r="A261" s="94"/>
      <c r="B261" s="95"/>
      <c r="C261" s="96"/>
      <c r="D261" s="97"/>
      <c r="E261" s="97"/>
      <c r="F261" s="98"/>
    </row>
    <row r="262" spans="1:6" x14ac:dyDescent="0.25">
      <c r="A262" s="19" t="s">
        <v>24</v>
      </c>
      <c r="B262" s="64" t="s">
        <v>25</v>
      </c>
      <c r="C262" s="73"/>
      <c r="D262" s="74"/>
      <c r="E262" s="74"/>
      <c r="F262" s="75"/>
    </row>
    <row r="263" spans="1:6" ht="140.25" x14ac:dyDescent="0.25">
      <c r="A263" s="4" t="s">
        <v>188</v>
      </c>
      <c r="B263" s="2" t="s">
        <v>189</v>
      </c>
      <c r="C263" s="16" t="s">
        <v>47</v>
      </c>
      <c r="D263" s="6">
        <v>30</v>
      </c>
      <c r="E263" s="6"/>
      <c r="F263" s="24">
        <f>D263*E263</f>
        <v>0</v>
      </c>
    </row>
    <row r="264" spans="1:6" x14ac:dyDescent="0.25">
      <c r="A264" s="4"/>
      <c r="B264" s="2"/>
      <c r="C264" s="16"/>
      <c r="D264" s="6"/>
      <c r="E264" s="6"/>
      <c r="F264" s="24"/>
    </row>
    <row r="265" spans="1:6" ht="127.5" x14ac:dyDescent="0.25">
      <c r="A265" s="4" t="s">
        <v>190</v>
      </c>
      <c r="B265" s="2" t="s">
        <v>191</v>
      </c>
      <c r="C265" s="16" t="s">
        <v>47</v>
      </c>
      <c r="D265" s="6">
        <v>28</v>
      </c>
      <c r="E265" s="6"/>
      <c r="F265" s="24">
        <f>D265*E265</f>
        <v>0</v>
      </c>
    </row>
    <row r="266" spans="1:6" x14ac:dyDescent="0.25">
      <c r="A266" s="4"/>
      <c r="B266" s="2"/>
      <c r="C266" s="16"/>
      <c r="D266" s="6"/>
      <c r="E266" s="6"/>
      <c r="F266" s="24"/>
    </row>
    <row r="267" spans="1:6" ht="135.75" customHeight="1" x14ac:dyDescent="0.25">
      <c r="A267" s="4" t="s">
        <v>192</v>
      </c>
      <c r="B267" s="2" t="s">
        <v>193</v>
      </c>
      <c r="C267" s="16" t="s">
        <v>47</v>
      </c>
      <c r="D267" s="6">
        <v>3.2</v>
      </c>
      <c r="E267" s="6"/>
      <c r="F267" s="24">
        <f>D267*E267</f>
        <v>0</v>
      </c>
    </row>
    <row r="268" spans="1:6" x14ac:dyDescent="0.25">
      <c r="A268" s="4"/>
      <c r="B268" s="2"/>
      <c r="C268" s="16"/>
      <c r="D268" s="6"/>
      <c r="E268" s="6"/>
      <c r="F268" s="24"/>
    </row>
    <row r="269" spans="1:6" ht="51" x14ac:dyDescent="0.25">
      <c r="A269" s="14" t="s">
        <v>194</v>
      </c>
      <c r="B269" s="86" t="s">
        <v>195</v>
      </c>
      <c r="C269" s="16" t="s">
        <v>56</v>
      </c>
      <c r="D269" s="6">
        <v>77</v>
      </c>
      <c r="E269" s="6"/>
      <c r="F269" s="24">
        <f>D269*E269</f>
        <v>0</v>
      </c>
    </row>
    <row r="270" spans="1:6" x14ac:dyDescent="0.25">
      <c r="A270" s="14"/>
      <c r="B270" s="2"/>
      <c r="C270" s="16"/>
      <c r="D270" s="6"/>
      <c r="E270" s="6"/>
      <c r="F270" s="24"/>
    </row>
    <row r="271" spans="1:6" ht="96.75" customHeight="1" x14ac:dyDescent="0.25">
      <c r="A271" s="14" t="s">
        <v>196</v>
      </c>
      <c r="B271" s="86" t="s">
        <v>197</v>
      </c>
      <c r="C271" s="16" t="s">
        <v>61</v>
      </c>
      <c r="D271" s="6">
        <v>12</v>
      </c>
      <c r="E271" s="6"/>
      <c r="F271" s="24">
        <f>D271*E271</f>
        <v>0</v>
      </c>
    </row>
    <row r="272" spans="1:6" x14ac:dyDescent="0.25">
      <c r="A272" s="4"/>
      <c r="B272" s="2"/>
      <c r="C272" s="16"/>
      <c r="D272" s="6"/>
      <c r="E272" s="6"/>
      <c r="F272" s="24"/>
    </row>
    <row r="273" spans="1:43" x14ac:dyDescent="0.25">
      <c r="A273" s="33"/>
      <c r="B273" s="20" t="s">
        <v>67</v>
      </c>
      <c r="C273" s="21"/>
      <c r="D273" s="22"/>
      <c r="E273" s="22"/>
      <c r="F273" s="35">
        <f>SUM(F263:F272)</f>
        <v>0</v>
      </c>
    </row>
    <row r="274" spans="1:43" s="99" customFormat="1" x14ac:dyDescent="0.25">
      <c r="A274" s="94"/>
      <c r="B274" s="95"/>
      <c r="C274" s="96"/>
      <c r="D274" s="97"/>
      <c r="E274" s="97"/>
      <c r="F274" s="98"/>
    </row>
    <row r="275" spans="1:43" x14ac:dyDescent="0.25">
      <c r="A275" s="19" t="s">
        <v>26</v>
      </c>
      <c r="B275" s="76" t="s">
        <v>27</v>
      </c>
      <c r="C275" s="77"/>
      <c r="D275" s="22"/>
      <c r="E275" s="22"/>
      <c r="F275" s="23"/>
    </row>
    <row r="276" spans="1:43" ht="243" customHeight="1" x14ac:dyDescent="0.25">
      <c r="A276" s="4"/>
      <c r="B276" s="213" t="s">
        <v>236</v>
      </c>
      <c r="C276" s="213"/>
      <c r="D276" s="213"/>
      <c r="E276" s="213"/>
      <c r="F276" s="213"/>
      <c r="AQ276" s="87"/>
    </row>
    <row r="277" spans="1:43" x14ac:dyDescent="0.25">
      <c r="A277" s="4"/>
      <c r="B277" s="2"/>
      <c r="C277" s="16"/>
      <c r="D277" s="6"/>
      <c r="E277" s="6"/>
      <c r="F277" s="24"/>
    </row>
    <row r="278" spans="1:43" ht="94.5" customHeight="1" x14ac:dyDescent="0.25">
      <c r="A278" s="4" t="s">
        <v>198</v>
      </c>
      <c r="B278" s="78" t="s">
        <v>199</v>
      </c>
      <c r="C278" s="16" t="s">
        <v>64</v>
      </c>
      <c r="D278" s="6">
        <v>1</v>
      </c>
      <c r="E278" s="6"/>
      <c r="F278" s="24">
        <f>D278*E278</f>
        <v>0</v>
      </c>
    </row>
    <row r="279" spans="1:43" x14ac:dyDescent="0.25">
      <c r="A279" s="4"/>
      <c r="B279" s="79"/>
      <c r="C279" s="16"/>
      <c r="D279" s="28"/>
      <c r="E279" s="6"/>
      <c r="F279" s="24"/>
    </row>
    <row r="280" spans="1:43" ht="25.5" x14ac:dyDescent="0.25">
      <c r="A280" s="80" t="s">
        <v>200</v>
      </c>
      <c r="B280" s="81" t="s">
        <v>202</v>
      </c>
      <c r="C280" s="16" t="s">
        <v>64</v>
      </c>
      <c r="D280" s="28">
        <v>4</v>
      </c>
      <c r="E280" s="6"/>
      <c r="F280" s="24">
        <f>D280*E280</f>
        <v>0</v>
      </c>
    </row>
    <row r="281" spans="1:43" x14ac:dyDescent="0.25">
      <c r="A281" s="4"/>
      <c r="B281" s="79"/>
      <c r="C281" s="16"/>
      <c r="D281" s="28"/>
      <c r="E281" s="6"/>
      <c r="F281" s="24"/>
    </row>
    <row r="282" spans="1:43" ht="51" x14ac:dyDescent="0.25">
      <c r="A282" s="4" t="s">
        <v>201</v>
      </c>
      <c r="B282" s="2" t="s">
        <v>365</v>
      </c>
      <c r="C282" s="16" t="s">
        <v>366</v>
      </c>
      <c r="D282" s="16">
        <v>10</v>
      </c>
      <c r="E282" s="6"/>
      <c r="F282" s="24">
        <f>(D282*E282)</f>
        <v>0</v>
      </c>
      <c r="N282" s="4"/>
      <c r="O282" s="2"/>
      <c r="P282" s="16"/>
      <c r="Q282" s="16"/>
    </row>
    <row r="283" spans="1:43" x14ac:dyDescent="0.25">
      <c r="A283" s="33"/>
      <c r="B283" s="20" t="s">
        <v>67</v>
      </c>
      <c r="C283" s="21"/>
      <c r="D283" s="22"/>
      <c r="E283" s="22"/>
      <c r="F283" s="35">
        <f>SUM(F278:F282)</f>
        <v>0</v>
      </c>
    </row>
    <row r="286" spans="1:43" x14ac:dyDescent="0.25">
      <c r="A286" s="4"/>
      <c r="B286" s="1" t="s">
        <v>1</v>
      </c>
      <c r="C286" s="5"/>
      <c r="D286" s="6"/>
      <c r="E286" s="6"/>
    </row>
    <row r="287" spans="1:43" x14ac:dyDescent="0.25">
      <c r="A287" s="4"/>
      <c r="B287" s="2"/>
      <c r="C287" s="5"/>
      <c r="D287" s="6"/>
      <c r="E287" s="6"/>
    </row>
    <row r="288" spans="1:43" x14ac:dyDescent="0.25">
      <c r="A288" s="7" t="s">
        <v>2</v>
      </c>
      <c r="B288" s="1" t="s">
        <v>3</v>
      </c>
      <c r="C288" s="5"/>
      <c r="D288" s="6"/>
      <c r="E288" s="6"/>
    </row>
    <row r="289" spans="1:6" x14ac:dyDescent="0.25">
      <c r="A289" s="4" t="s">
        <v>4</v>
      </c>
      <c r="B289" s="2" t="s">
        <v>5</v>
      </c>
      <c r="C289" s="5"/>
      <c r="D289" s="6"/>
      <c r="E289" s="8"/>
      <c r="F289">
        <f>(F72)</f>
        <v>0</v>
      </c>
    </row>
    <row r="290" spans="1:6" x14ac:dyDescent="0.25">
      <c r="A290" s="9" t="s">
        <v>6</v>
      </c>
      <c r="B290" s="2" t="s">
        <v>7</v>
      </c>
      <c r="C290" s="5"/>
      <c r="D290" s="6"/>
      <c r="E290" s="6"/>
      <c r="F290">
        <f>(F109)</f>
        <v>0</v>
      </c>
    </row>
    <row r="291" spans="1:6" x14ac:dyDescent="0.25">
      <c r="A291" s="4" t="s">
        <v>8</v>
      </c>
      <c r="B291" s="2" t="s">
        <v>9</v>
      </c>
      <c r="C291" s="5"/>
      <c r="D291" s="6"/>
      <c r="E291" s="6"/>
      <c r="F291">
        <f>(F133)</f>
        <v>0</v>
      </c>
    </row>
    <row r="292" spans="1:6" x14ac:dyDescent="0.25">
      <c r="A292" s="4" t="s">
        <v>10</v>
      </c>
      <c r="B292" s="2" t="s">
        <v>11</v>
      </c>
      <c r="C292" s="5"/>
      <c r="D292" s="6"/>
      <c r="E292" s="6"/>
      <c r="F292">
        <f>(F166)</f>
        <v>0</v>
      </c>
    </row>
    <row r="293" spans="1:6" x14ac:dyDescent="0.25">
      <c r="A293" s="4"/>
      <c r="B293" s="10" t="s">
        <v>356</v>
      </c>
      <c r="C293" s="11"/>
      <c r="D293" s="12"/>
      <c r="E293" s="13"/>
      <c r="F293" s="188">
        <f>(F289+F290+F291+F292)</f>
        <v>0</v>
      </c>
    </row>
    <row r="294" spans="1:6" x14ac:dyDescent="0.25">
      <c r="A294" s="4"/>
      <c r="B294" s="2"/>
      <c r="C294" s="5"/>
      <c r="D294" s="6"/>
      <c r="E294" s="8"/>
    </row>
    <row r="295" spans="1:6" x14ac:dyDescent="0.25">
      <c r="A295" s="4"/>
      <c r="B295" s="2"/>
      <c r="C295" s="5"/>
      <c r="D295" s="6"/>
      <c r="E295" s="8"/>
    </row>
    <row r="296" spans="1:6" x14ac:dyDescent="0.25">
      <c r="A296" s="7" t="s">
        <v>12</v>
      </c>
      <c r="B296" s="1" t="s">
        <v>13</v>
      </c>
      <c r="C296" s="5"/>
      <c r="D296" s="6"/>
      <c r="E296" s="8"/>
    </row>
    <row r="297" spans="1:6" x14ac:dyDescent="0.25">
      <c r="A297" s="4" t="s">
        <v>14</v>
      </c>
      <c r="B297" s="2" t="s">
        <v>15</v>
      </c>
      <c r="C297" s="5"/>
      <c r="D297" s="6"/>
      <c r="E297" s="6"/>
      <c r="F297">
        <f>(F193)</f>
        <v>0</v>
      </c>
    </row>
    <row r="298" spans="1:6" x14ac:dyDescent="0.25">
      <c r="A298" s="4" t="s">
        <v>16</v>
      </c>
      <c r="B298" s="2" t="s">
        <v>17</v>
      </c>
      <c r="C298" s="5"/>
      <c r="D298" s="6"/>
      <c r="E298" s="6"/>
      <c r="F298">
        <f>(F205)</f>
        <v>0</v>
      </c>
    </row>
    <row r="299" spans="1:6" x14ac:dyDescent="0.25">
      <c r="A299" s="4" t="s">
        <v>18</v>
      </c>
      <c r="B299" s="14" t="s">
        <v>19</v>
      </c>
      <c r="C299" s="5"/>
      <c r="D299" s="6"/>
      <c r="E299" s="6"/>
      <c r="F299">
        <f>(F232)</f>
        <v>0</v>
      </c>
    </row>
    <row r="300" spans="1:6" x14ac:dyDescent="0.25">
      <c r="A300" s="4" t="s">
        <v>20</v>
      </c>
      <c r="B300" s="2" t="s">
        <v>21</v>
      </c>
      <c r="C300" s="5"/>
      <c r="D300" s="6"/>
      <c r="E300" s="6"/>
      <c r="F300">
        <f>(F247)</f>
        <v>0</v>
      </c>
    </row>
    <row r="301" spans="1:6" x14ac:dyDescent="0.25">
      <c r="A301" s="4" t="s">
        <v>22</v>
      </c>
      <c r="B301" s="2" t="s">
        <v>23</v>
      </c>
      <c r="C301" s="5"/>
      <c r="D301" s="6"/>
      <c r="E301" s="6"/>
      <c r="F301">
        <f>(F260)</f>
        <v>0</v>
      </c>
    </row>
    <row r="302" spans="1:6" x14ac:dyDescent="0.25">
      <c r="A302" s="4" t="s">
        <v>24</v>
      </c>
      <c r="B302" s="2" t="s">
        <v>25</v>
      </c>
      <c r="C302" s="5"/>
      <c r="D302" s="6"/>
      <c r="E302" s="6"/>
      <c r="F302">
        <f>(F273)</f>
        <v>0</v>
      </c>
    </row>
    <row r="303" spans="1:6" x14ac:dyDescent="0.25">
      <c r="A303" s="4" t="s">
        <v>26</v>
      </c>
      <c r="B303" s="2" t="s">
        <v>27</v>
      </c>
      <c r="C303" s="5"/>
      <c r="D303" s="6"/>
      <c r="E303" s="6"/>
      <c r="F303">
        <f>(F283)</f>
        <v>0</v>
      </c>
    </row>
    <row r="304" spans="1:6" x14ac:dyDescent="0.25">
      <c r="A304" s="4"/>
      <c r="B304" s="10" t="s">
        <v>357</v>
      </c>
      <c r="C304" s="11"/>
      <c r="D304" s="12"/>
      <c r="E304" s="13"/>
      <c r="F304" s="188">
        <f>(F297+F298+F299+F300+F301+F302+F303)</f>
        <v>0</v>
      </c>
    </row>
    <row r="305" spans="1:6" x14ac:dyDescent="0.25">
      <c r="A305" s="4"/>
      <c r="B305" s="2"/>
      <c r="C305" s="5"/>
      <c r="D305" s="6"/>
      <c r="E305" s="6"/>
    </row>
    <row r="306" spans="1:6" s="170" customFormat="1" x14ac:dyDescent="0.25">
      <c r="A306" s="7"/>
      <c r="B306" s="119" t="s">
        <v>360</v>
      </c>
      <c r="C306" s="171"/>
      <c r="D306" s="172"/>
      <c r="E306" s="172"/>
      <c r="F306" s="189">
        <f>(F293+F304)</f>
        <v>0</v>
      </c>
    </row>
    <row r="307" spans="1:6" x14ac:dyDescent="0.25">
      <c r="A307" s="4"/>
      <c r="B307" s="2"/>
      <c r="C307" s="14"/>
      <c r="D307" s="17"/>
      <c r="E307" s="8"/>
    </row>
    <row r="308" spans="1:6" s="115" customFormat="1" x14ac:dyDescent="0.25">
      <c r="A308" s="112"/>
      <c r="B308" s="113"/>
      <c r="C308" s="114"/>
      <c r="D308" s="24"/>
      <c r="E308" s="24"/>
    </row>
    <row r="309" spans="1:6" s="115" customFormat="1" x14ac:dyDescent="0.25">
      <c r="A309" s="112"/>
      <c r="B309" s="113"/>
      <c r="C309" s="116"/>
      <c r="D309" s="24"/>
      <c r="E309" s="117"/>
    </row>
    <row r="310" spans="1:6" s="115" customFormat="1" x14ac:dyDescent="0.25">
      <c r="B310" s="118"/>
    </row>
  </sheetData>
  <mergeCells count="31">
    <mergeCell ref="B250:F250"/>
    <mergeCell ref="B251:F251"/>
    <mergeCell ref="B276:F276"/>
    <mergeCell ref="B76:F76"/>
    <mergeCell ref="B112:F112"/>
    <mergeCell ref="B136:F136"/>
    <mergeCell ref="B137:F137"/>
    <mergeCell ref="B174:F174"/>
    <mergeCell ref="B175:F175"/>
    <mergeCell ref="B196:F196"/>
    <mergeCell ref="B208:F208"/>
    <mergeCell ref="B235:F235"/>
    <mergeCell ref="B46:F46"/>
    <mergeCell ref="B171:F171"/>
    <mergeCell ref="B172:F172"/>
    <mergeCell ref="B173:F173"/>
    <mergeCell ref="A39:F39"/>
    <mergeCell ref="A114:A115"/>
    <mergeCell ref="B127:B129"/>
    <mergeCell ref="A127:A129"/>
    <mergeCell ref="B114:B115"/>
    <mergeCell ref="B5:F5"/>
    <mergeCell ref="B15:F15"/>
    <mergeCell ref="B14:F14"/>
    <mergeCell ref="B13:F13"/>
    <mergeCell ref="B7:F7"/>
    <mergeCell ref="B8:F8"/>
    <mergeCell ref="B9:F9"/>
    <mergeCell ref="B10:F10"/>
    <mergeCell ref="B11:F11"/>
    <mergeCell ref="B12:F12"/>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0A01-34BE-4032-ADBA-0BCB07E37BF6}">
  <dimension ref="A1:T149"/>
  <sheetViews>
    <sheetView topLeftCell="A106" workbookViewId="0">
      <selection activeCell="F61" sqref="F61"/>
    </sheetView>
  </sheetViews>
  <sheetFormatPr defaultRowHeight="13.5" x14ac:dyDescent="0.25"/>
  <cols>
    <col min="1" max="1" width="5.28515625" style="4" customWidth="1"/>
    <col min="2" max="2" width="43.140625" style="2" customWidth="1"/>
    <col min="3" max="3" width="9.140625" style="70"/>
    <col min="4" max="4" width="10.140625" style="103" customWidth="1"/>
    <col min="5" max="5" width="9.140625" style="103" customWidth="1"/>
    <col min="6" max="6" width="10.140625" style="103" customWidth="1"/>
    <col min="7" max="12" width="9.140625" style="41"/>
    <col min="13" max="20" width="9.140625" style="156"/>
    <col min="21" max="256" width="9.140625" style="41"/>
    <col min="257" max="257" width="5.28515625" style="41" customWidth="1"/>
    <col min="258" max="258" width="47.85546875" style="41" customWidth="1"/>
    <col min="259" max="259" width="9.140625" style="41"/>
    <col min="260" max="260" width="10.140625" style="41" customWidth="1"/>
    <col min="261" max="261" width="12.28515625" style="41" customWidth="1"/>
    <col min="262" max="262" width="13.28515625" style="41" customWidth="1"/>
    <col min="263" max="512" width="9.140625" style="41"/>
    <col min="513" max="513" width="5.28515625" style="41" customWidth="1"/>
    <col min="514" max="514" width="47.85546875" style="41" customWidth="1"/>
    <col min="515" max="515" width="9.140625" style="41"/>
    <col min="516" max="516" width="10.140625" style="41" customWidth="1"/>
    <col min="517" max="517" width="12.28515625" style="41" customWidth="1"/>
    <col min="518" max="518" width="13.28515625" style="41" customWidth="1"/>
    <col min="519" max="768" width="9.140625" style="41"/>
    <col min="769" max="769" width="5.28515625" style="41" customWidth="1"/>
    <col min="770" max="770" width="47.85546875" style="41" customWidth="1"/>
    <col min="771" max="771" width="9.140625" style="41"/>
    <col min="772" max="772" width="10.140625" style="41" customWidth="1"/>
    <col min="773" max="773" width="12.28515625" style="41" customWidth="1"/>
    <col min="774" max="774" width="13.28515625" style="41" customWidth="1"/>
    <col min="775" max="1024" width="9.140625" style="41"/>
    <col min="1025" max="1025" width="5.28515625" style="41" customWidth="1"/>
    <col min="1026" max="1026" width="47.85546875" style="41" customWidth="1"/>
    <col min="1027" max="1027" width="9.140625" style="41"/>
    <col min="1028" max="1028" width="10.140625" style="41" customWidth="1"/>
    <col min="1029" max="1029" width="12.28515625" style="41" customWidth="1"/>
    <col min="1030" max="1030" width="13.28515625" style="41" customWidth="1"/>
    <col min="1031" max="1280" width="9.140625" style="41"/>
    <col min="1281" max="1281" width="5.28515625" style="41" customWidth="1"/>
    <col min="1282" max="1282" width="47.85546875" style="41" customWidth="1"/>
    <col min="1283" max="1283" width="9.140625" style="41"/>
    <col min="1284" max="1284" width="10.140625" style="41" customWidth="1"/>
    <col min="1285" max="1285" width="12.28515625" style="41" customWidth="1"/>
    <col min="1286" max="1286" width="13.28515625" style="41" customWidth="1"/>
    <col min="1287" max="1536" width="9.140625" style="41"/>
    <col min="1537" max="1537" width="5.28515625" style="41" customWidth="1"/>
    <col min="1538" max="1538" width="47.85546875" style="41" customWidth="1"/>
    <col min="1539" max="1539" width="9.140625" style="41"/>
    <col min="1540" max="1540" width="10.140625" style="41" customWidth="1"/>
    <col min="1541" max="1541" width="12.28515625" style="41" customWidth="1"/>
    <col min="1542" max="1542" width="13.28515625" style="41" customWidth="1"/>
    <col min="1543" max="1792" width="9.140625" style="41"/>
    <col min="1793" max="1793" width="5.28515625" style="41" customWidth="1"/>
    <col min="1794" max="1794" width="47.85546875" style="41" customWidth="1"/>
    <col min="1795" max="1795" width="9.140625" style="41"/>
    <col min="1796" max="1796" width="10.140625" style="41" customWidth="1"/>
    <col min="1797" max="1797" width="12.28515625" style="41" customWidth="1"/>
    <col min="1798" max="1798" width="13.28515625" style="41" customWidth="1"/>
    <col min="1799" max="2048" width="9.140625" style="41"/>
    <col min="2049" max="2049" width="5.28515625" style="41" customWidth="1"/>
    <col min="2050" max="2050" width="47.85546875" style="41" customWidth="1"/>
    <col min="2051" max="2051" width="9.140625" style="41"/>
    <col min="2052" max="2052" width="10.140625" style="41" customWidth="1"/>
    <col min="2053" max="2053" width="12.28515625" style="41" customWidth="1"/>
    <col min="2054" max="2054" width="13.28515625" style="41" customWidth="1"/>
    <col min="2055" max="2304" width="9.140625" style="41"/>
    <col min="2305" max="2305" width="5.28515625" style="41" customWidth="1"/>
    <col min="2306" max="2306" width="47.85546875" style="41" customWidth="1"/>
    <col min="2307" max="2307" width="9.140625" style="41"/>
    <col min="2308" max="2308" width="10.140625" style="41" customWidth="1"/>
    <col min="2309" max="2309" width="12.28515625" style="41" customWidth="1"/>
    <col min="2310" max="2310" width="13.28515625" style="41" customWidth="1"/>
    <col min="2311" max="2560" width="9.140625" style="41"/>
    <col min="2561" max="2561" width="5.28515625" style="41" customWidth="1"/>
    <col min="2562" max="2562" width="47.85546875" style="41" customWidth="1"/>
    <col min="2563" max="2563" width="9.140625" style="41"/>
    <col min="2564" max="2564" width="10.140625" style="41" customWidth="1"/>
    <col min="2565" max="2565" width="12.28515625" style="41" customWidth="1"/>
    <col min="2566" max="2566" width="13.28515625" style="41" customWidth="1"/>
    <col min="2567" max="2816" width="9.140625" style="41"/>
    <col min="2817" max="2817" width="5.28515625" style="41" customWidth="1"/>
    <col min="2818" max="2818" width="47.85546875" style="41" customWidth="1"/>
    <col min="2819" max="2819" width="9.140625" style="41"/>
    <col min="2820" max="2820" width="10.140625" style="41" customWidth="1"/>
    <col min="2821" max="2821" width="12.28515625" style="41" customWidth="1"/>
    <col min="2822" max="2822" width="13.28515625" style="41" customWidth="1"/>
    <col min="2823" max="3072" width="9.140625" style="41"/>
    <col min="3073" max="3073" width="5.28515625" style="41" customWidth="1"/>
    <col min="3074" max="3074" width="47.85546875" style="41" customWidth="1"/>
    <col min="3075" max="3075" width="9.140625" style="41"/>
    <col min="3076" max="3076" width="10.140625" style="41" customWidth="1"/>
    <col min="3077" max="3077" width="12.28515625" style="41" customWidth="1"/>
    <col min="3078" max="3078" width="13.28515625" style="41" customWidth="1"/>
    <col min="3079" max="3328" width="9.140625" style="41"/>
    <col min="3329" max="3329" width="5.28515625" style="41" customWidth="1"/>
    <col min="3330" max="3330" width="47.85546875" style="41" customWidth="1"/>
    <col min="3331" max="3331" width="9.140625" style="41"/>
    <col min="3332" max="3332" width="10.140625" style="41" customWidth="1"/>
    <col min="3333" max="3333" width="12.28515625" style="41" customWidth="1"/>
    <col min="3334" max="3334" width="13.28515625" style="41" customWidth="1"/>
    <col min="3335" max="3584" width="9.140625" style="41"/>
    <col min="3585" max="3585" width="5.28515625" style="41" customWidth="1"/>
    <col min="3586" max="3586" width="47.85546875" style="41" customWidth="1"/>
    <col min="3587" max="3587" width="9.140625" style="41"/>
    <col min="3588" max="3588" width="10.140625" style="41" customWidth="1"/>
    <col min="3589" max="3589" width="12.28515625" style="41" customWidth="1"/>
    <col min="3590" max="3590" width="13.28515625" style="41" customWidth="1"/>
    <col min="3591" max="3840" width="9.140625" style="41"/>
    <col min="3841" max="3841" width="5.28515625" style="41" customWidth="1"/>
    <col min="3842" max="3842" width="47.85546875" style="41" customWidth="1"/>
    <col min="3843" max="3843" width="9.140625" style="41"/>
    <col min="3844" max="3844" width="10.140625" style="41" customWidth="1"/>
    <col min="3845" max="3845" width="12.28515625" style="41" customWidth="1"/>
    <col min="3846" max="3846" width="13.28515625" style="41" customWidth="1"/>
    <col min="3847" max="4096" width="9.140625" style="41"/>
    <col min="4097" max="4097" width="5.28515625" style="41" customWidth="1"/>
    <col min="4098" max="4098" width="47.85546875" style="41" customWidth="1"/>
    <col min="4099" max="4099" width="9.140625" style="41"/>
    <col min="4100" max="4100" width="10.140625" style="41" customWidth="1"/>
    <col min="4101" max="4101" width="12.28515625" style="41" customWidth="1"/>
    <col min="4102" max="4102" width="13.28515625" style="41" customWidth="1"/>
    <col min="4103" max="4352" width="9.140625" style="41"/>
    <col min="4353" max="4353" width="5.28515625" style="41" customWidth="1"/>
    <col min="4354" max="4354" width="47.85546875" style="41" customWidth="1"/>
    <col min="4355" max="4355" width="9.140625" style="41"/>
    <col min="4356" max="4356" width="10.140625" style="41" customWidth="1"/>
    <col min="4357" max="4357" width="12.28515625" style="41" customWidth="1"/>
    <col min="4358" max="4358" width="13.28515625" style="41" customWidth="1"/>
    <col min="4359" max="4608" width="9.140625" style="41"/>
    <col min="4609" max="4609" width="5.28515625" style="41" customWidth="1"/>
    <col min="4610" max="4610" width="47.85546875" style="41" customWidth="1"/>
    <col min="4611" max="4611" width="9.140625" style="41"/>
    <col min="4612" max="4612" width="10.140625" style="41" customWidth="1"/>
    <col min="4613" max="4613" width="12.28515625" style="41" customWidth="1"/>
    <col min="4614" max="4614" width="13.28515625" style="41" customWidth="1"/>
    <col min="4615" max="4864" width="9.140625" style="41"/>
    <col min="4865" max="4865" width="5.28515625" style="41" customWidth="1"/>
    <col min="4866" max="4866" width="47.85546875" style="41" customWidth="1"/>
    <col min="4867" max="4867" width="9.140625" style="41"/>
    <col min="4868" max="4868" width="10.140625" style="41" customWidth="1"/>
    <col min="4869" max="4869" width="12.28515625" style="41" customWidth="1"/>
    <col min="4870" max="4870" width="13.28515625" style="41" customWidth="1"/>
    <col min="4871" max="5120" width="9.140625" style="41"/>
    <col min="5121" max="5121" width="5.28515625" style="41" customWidth="1"/>
    <col min="5122" max="5122" width="47.85546875" style="41" customWidth="1"/>
    <col min="5123" max="5123" width="9.140625" style="41"/>
    <col min="5124" max="5124" width="10.140625" style="41" customWidth="1"/>
    <col min="5125" max="5125" width="12.28515625" style="41" customWidth="1"/>
    <col min="5126" max="5126" width="13.28515625" style="41" customWidth="1"/>
    <col min="5127" max="5376" width="9.140625" style="41"/>
    <col min="5377" max="5377" width="5.28515625" style="41" customWidth="1"/>
    <col min="5378" max="5378" width="47.85546875" style="41" customWidth="1"/>
    <col min="5379" max="5379" width="9.140625" style="41"/>
    <col min="5380" max="5380" width="10.140625" style="41" customWidth="1"/>
    <col min="5381" max="5381" width="12.28515625" style="41" customWidth="1"/>
    <col min="5382" max="5382" width="13.28515625" style="41" customWidth="1"/>
    <col min="5383" max="5632" width="9.140625" style="41"/>
    <col min="5633" max="5633" width="5.28515625" style="41" customWidth="1"/>
    <col min="5634" max="5634" width="47.85546875" style="41" customWidth="1"/>
    <col min="5635" max="5635" width="9.140625" style="41"/>
    <col min="5636" max="5636" width="10.140625" style="41" customWidth="1"/>
    <col min="5637" max="5637" width="12.28515625" style="41" customWidth="1"/>
    <col min="5638" max="5638" width="13.28515625" style="41" customWidth="1"/>
    <col min="5639" max="5888" width="9.140625" style="41"/>
    <col min="5889" max="5889" width="5.28515625" style="41" customWidth="1"/>
    <col min="5890" max="5890" width="47.85546875" style="41" customWidth="1"/>
    <col min="5891" max="5891" width="9.140625" style="41"/>
    <col min="5892" max="5892" width="10.140625" style="41" customWidth="1"/>
    <col min="5893" max="5893" width="12.28515625" style="41" customWidth="1"/>
    <col min="5894" max="5894" width="13.28515625" style="41" customWidth="1"/>
    <col min="5895" max="6144" width="9.140625" style="41"/>
    <col min="6145" max="6145" width="5.28515625" style="41" customWidth="1"/>
    <col min="6146" max="6146" width="47.85546875" style="41" customWidth="1"/>
    <col min="6147" max="6147" width="9.140625" style="41"/>
    <col min="6148" max="6148" width="10.140625" style="41" customWidth="1"/>
    <col min="6149" max="6149" width="12.28515625" style="41" customWidth="1"/>
    <col min="6150" max="6150" width="13.28515625" style="41" customWidth="1"/>
    <col min="6151" max="6400" width="9.140625" style="41"/>
    <col min="6401" max="6401" width="5.28515625" style="41" customWidth="1"/>
    <col min="6402" max="6402" width="47.85546875" style="41" customWidth="1"/>
    <col min="6403" max="6403" width="9.140625" style="41"/>
    <col min="6404" max="6404" width="10.140625" style="41" customWidth="1"/>
    <col min="6405" max="6405" width="12.28515625" style="41" customWidth="1"/>
    <col min="6406" max="6406" width="13.28515625" style="41" customWidth="1"/>
    <col min="6407" max="6656" width="9.140625" style="41"/>
    <col min="6657" max="6657" width="5.28515625" style="41" customWidth="1"/>
    <col min="6658" max="6658" width="47.85546875" style="41" customWidth="1"/>
    <col min="6659" max="6659" width="9.140625" style="41"/>
    <col min="6660" max="6660" width="10.140625" style="41" customWidth="1"/>
    <col min="6661" max="6661" width="12.28515625" style="41" customWidth="1"/>
    <col min="6662" max="6662" width="13.28515625" style="41" customWidth="1"/>
    <col min="6663" max="6912" width="9.140625" style="41"/>
    <col min="6913" max="6913" width="5.28515625" style="41" customWidth="1"/>
    <col min="6914" max="6914" width="47.85546875" style="41" customWidth="1"/>
    <col min="6915" max="6915" width="9.140625" style="41"/>
    <col min="6916" max="6916" width="10.140625" style="41" customWidth="1"/>
    <col min="6917" max="6917" width="12.28515625" style="41" customWidth="1"/>
    <col min="6918" max="6918" width="13.28515625" style="41" customWidth="1"/>
    <col min="6919" max="7168" width="9.140625" style="41"/>
    <col min="7169" max="7169" width="5.28515625" style="41" customWidth="1"/>
    <col min="7170" max="7170" width="47.85546875" style="41" customWidth="1"/>
    <col min="7171" max="7171" width="9.140625" style="41"/>
    <col min="7172" max="7172" width="10.140625" style="41" customWidth="1"/>
    <col min="7173" max="7173" width="12.28515625" style="41" customWidth="1"/>
    <col min="7174" max="7174" width="13.28515625" style="41" customWidth="1"/>
    <col min="7175" max="7424" width="9.140625" style="41"/>
    <col min="7425" max="7425" width="5.28515625" style="41" customWidth="1"/>
    <col min="7426" max="7426" width="47.85546875" style="41" customWidth="1"/>
    <col min="7427" max="7427" width="9.140625" style="41"/>
    <col min="7428" max="7428" width="10.140625" style="41" customWidth="1"/>
    <col min="7429" max="7429" width="12.28515625" style="41" customWidth="1"/>
    <col min="7430" max="7430" width="13.28515625" style="41" customWidth="1"/>
    <col min="7431" max="7680" width="9.140625" style="41"/>
    <col min="7681" max="7681" width="5.28515625" style="41" customWidth="1"/>
    <col min="7682" max="7682" width="47.85546875" style="41" customWidth="1"/>
    <col min="7683" max="7683" width="9.140625" style="41"/>
    <col min="7684" max="7684" width="10.140625" style="41" customWidth="1"/>
    <col min="7685" max="7685" width="12.28515625" style="41" customWidth="1"/>
    <col min="7686" max="7686" width="13.28515625" style="41" customWidth="1"/>
    <col min="7687" max="7936" width="9.140625" style="41"/>
    <col min="7937" max="7937" width="5.28515625" style="41" customWidth="1"/>
    <col min="7938" max="7938" width="47.85546875" style="41" customWidth="1"/>
    <col min="7939" max="7939" width="9.140625" style="41"/>
    <col min="7940" max="7940" width="10.140625" style="41" customWidth="1"/>
    <col min="7941" max="7941" width="12.28515625" style="41" customWidth="1"/>
    <col min="7942" max="7942" width="13.28515625" style="41" customWidth="1"/>
    <col min="7943" max="8192" width="9.140625" style="41"/>
    <col min="8193" max="8193" width="5.28515625" style="41" customWidth="1"/>
    <col min="8194" max="8194" width="47.85546875" style="41" customWidth="1"/>
    <col min="8195" max="8195" width="9.140625" style="41"/>
    <col min="8196" max="8196" width="10.140625" style="41" customWidth="1"/>
    <col min="8197" max="8197" width="12.28515625" style="41" customWidth="1"/>
    <col min="8198" max="8198" width="13.28515625" style="41" customWidth="1"/>
    <col min="8199" max="8448" width="9.140625" style="41"/>
    <col min="8449" max="8449" width="5.28515625" style="41" customWidth="1"/>
    <col min="8450" max="8450" width="47.85546875" style="41" customWidth="1"/>
    <col min="8451" max="8451" width="9.140625" style="41"/>
    <col min="8452" max="8452" width="10.140625" style="41" customWidth="1"/>
    <col min="8453" max="8453" width="12.28515625" style="41" customWidth="1"/>
    <col min="8454" max="8454" width="13.28515625" style="41" customWidth="1"/>
    <col min="8455" max="8704" width="9.140625" style="41"/>
    <col min="8705" max="8705" width="5.28515625" style="41" customWidth="1"/>
    <col min="8706" max="8706" width="47.85546875" style="41" customWidth="1"/>
    <col min="8707" max="8707" width="9.140625" style="41"/>
    <col min="8708" max="8708" width="10.140625" style="41" customWidth="1"/>
    <col min="8709" max="8709" width="12.28515625" style="41" customWidth="1"/>
    <col min="8710" max="8710" width="13.28515625" style="41" customWidth="1"/>
    <col min="8711" max="8960" width="9.140625" style="41"/>
    <col min="8961" max="8961" width="5.28515625" style="41" customWidth="1"/>
    <col min="8962" max="8962" width="47.85546875" style="41" customWidth="1"/>
    <col min="8963" max="8963" width="9.140625" style="41"/>
    <col min="8964" max="8964" width="10.140625" style="41" customWidth="1"/>
    <col min="8965" max="8965" width="12.28515625" style="41" customWidth="1"/>
    <col min="8966" max="8966" width="13.28515625" style="41" customWidth="1"/>
    <col min="8967" max="9216" width="9.140625" style="41"/>
    <col min="9217" max="9217" width="5.28515625" style="41" customWidth="1"/>
    <col min="9218" max="9218" width="47.85546875" style="41" customWidth="1"/>
    <col min="9219" max="9219" width="9.140625" style="41"/>
    <col min="9220" max="9220" width="10.140625" style="41" customWidth="1"/>
    <col min="9221" max="9221" width="12.28515625" style="41" customWidth="1"/>
    <col min="9222" max="9222" width="13.28515625" style="41" customWidth="1"/>
    <col min="9223" max="9472" width="9.140625" style="41"/>
    <col min="9473" max="9473" width="5.28515625" style="41" customWidth="1"/>
    <col min="9474" max="9474" width="47.85546875" style="41" customWidth="1"/>
    <col min="9475" max="9475" width="9.140625" style="41"/>
    <col min="9476" max="9476" width="10.140625" style="41" customWidth="1"/>
    <col min="9477" max="9477" width="12.28515625" style="41" customWidth="1"/>
    <col min="9478" max="9478" width="13.28515625" style="41" customWidth="1"/>
    <col min="9479" max="9728" width="9.140625" style="41"/>
    <col min="9729" max="9729" width="5.28515625" style="41" customWidth="1"/>
    <col min="9730" max="9730" width="47.85546875" style="41" customWidth="1"/>
    <col min="9731" max="9731" width="9.140625" style="41"/>
    <col min="9732" max="9732" width="10.140625" style="41" customWidth="1"/>
    <col min="9733" max="9733" width="12.28515625" style="41" customWidth="1"/>
    <col min="9734" max="9734" width="13.28515625" style="41" customWidth="1"/>
    <col min="9735" max="9984" width="9.140625" style="41"/>
    <col min="9985" max="9985" width="5.28515625" style="41" customWidth="1"/>
    <col min="9986" max="9986" width="47.85546875" style="41" customWidth="1"/>
    <col min="9987" max="9987" width="9.140625" style="41"/>
    <col min="9988" max="9988" width="10.140625" style="41" customWidth="1"/>
    <col min="9989" max="9989" width="12.28515625" style="41" customWidth="1"/>
    <col min="9990" max="9990" width="13.28515625" style="41" customWidth="1"/>
    <col min="9991" max="10240" width="9.140625" style="41"/>
    <col min="10241" max="10241" width="5.28515625" style="41" customWidth="1"/>
    <col min="10242" max="10242" width="47.85546875" style="41" customWidth="1"/>
    <col min="10243" max="10243" width="9.140625" style="41"/>
    <col min="10244" max="10244" width="10.140625" style="41" customWidth="1"/>
    <col min="10245" max="10245" width="12.28515625" style="41" customWidth="1"/>
    <col min="10246" max="10246" width="13.28515625" style="41" customWidth="1"/>
    <col min="10247" max="10496" width="9.140625" style="41"/>
    <col min="10497" max="10497" width="5.28515625" style="41" customWidth="1"/>
    <col min="10498" max="10498" width="47.85546875" style="41" customWidth="1"/>
    <col min="10499" max="10499" width="9.140625" style="41"/>
    <col min="10500" max="10500" width="10.140625" style="41" customWidth="1"/>
    <col min="10501" max="10501" width="12.28515625" style="41" customWidth="1"/>
    <col min="10502" max="10502" width="13.28515625" style="41" customWidth="1"/>
    <col min="10503" max="10752" width="9.140625" style="41"/>
    <col min="10753" max="10753" width="5.28515625" style="41" customWidth="1"/>
    <col min="10754" max="10754" width="47.85546875" style="41" customWidth="1"/>
    <col min="10755" max="10755" width="9.140625" style="41"/>
    <col min="10756" max="10756" width="10.140625" style="41" customWidth="1"/>
    <col min="10757" max="10757" width="12.28515625" style="41" customWidth="1"/>
    <col min="10758" max="10758" width="13.28515625" style="41" customWidth="1"/>
    <col min="10759" max="11008" width="9.140625" style="41"/>
    <col min="11009" max="11009" width="5.28515625" style="41" customWidth="1"/>
    <col min="11010" max="11010" width="47.85546875" style="41" customWidth="1"/>
    <col min="11011" max="11011" width="9.140625" style="41"/>
    <col min="11012" max="11012" width="10.140625" style="41" customWidth="1"/>
    <col min="11013" max="11013" width="12.28515625" style="41" customWidth="1"/>
    <col min="11014" max="11014" width="13.28515625" style="41" customWidth="1"/>
    <col min="11015" max="11264" width="9.140625" style="41"/>
    <col min="11265" max="11265" width="5.28515625" style="41" customWidth="1"/>
    <col min="11266" max="11266" width="47.85546875" style="41" customWidth="1"/>
    <col min="11267" max="11267" width="9.140625" style="41"/>
    <col min="11268" max="11268" width="10.140625" style="41" customWidth="1"/>
    <col min="11269" max="11269" width="12.28515625" style="41" customWidth="1"/>
    <col min="11270" max="11270" width="13.28515625" style="41" customWidth="1"/>
    <col min="11271" max="11520" width="9.140625" style="41"/>
    <col min="11521" max="11521" width="5.28515625" style="41" customWidth="1"/>
    <col min="11522" max="11522" width="47.85546875" style="41" customWidth="1"/>
    <col min="11523" max="11523" width="9.140625" style="41"/>
    <col min="11524" max="11524" width="10.140625" style="41" customWidth="1"/>
    <col min="11525" max="11525" width="12.28515625" style="41" customWidth="1"/>
    <col min="11526" max="11526" width="13.28515625" style="41" customWidth="1"/>
    <col min="11527" max="11776" width="9.140625" style="41"/>
    <col min="11777" max="11777" width="5.28515625" style="41" customWidth="1"/>
    <col min="11778" max="11778" width="47.85546875" style="41" customWidth="1"/>
    <col min="11779" max="11779" width="9.140625" style="41"/>
    <col min="11780" max="11780" width="10.140625" style="41" customWidth="1"/>
    <col min="11781" max="11781" width="12.28515625" style="41" customWidth="1"/>
    <col min="11782" max="11782" width="13.28515625" style="41" customWidth="1"/>
    <col min="11783" max="12032" width="9.140625" style="41"/>
    <col min="12033" max="12033" width="5.28515625" style="41" customWidth="1"/>
    <col min="12034" max="12034" width="47.85546875" style="41" customWidth="1"/>
    <col min="12035" max="12035" width="9.140625" style="41"/>
    <col min="12036" max="12036" width="10.140625" style="41" customWidth="1"/>
    <col min="12037" max="12037" width="12.28515625" style="41" customWidth="1"/>
    <col min="12038" max="12038" width="13.28515625" style="41" customWidth="1"/>
    <col min="12039" max="12288" width="9.140625" style="41"/>
    <col min="12289" max="12289" width="5.28515625" style="41" customWidth="1"/>
    <col min="12290" max="12290" width="47.85546875" style="41" customWidth="1"/>
    <col min="12291" max="12291" width="9.140625" style="41"/>
    <col min="12292" max="12292" width="10.140625" style="41" customWidth="1"/>
    <col min="12293" max="12293" width="12.28515625" style="41" customWidth="1"/>
    <col min="12294" max="12294" width="13.28515625" style="41" customWidth="1"/>
    <col min="12295" max="12544" width="9.140625" style="41"/>
    <col min="12545" max="12545" width="5.28515625" style="41" customWidth="1"/>
    <col min="12546" max="12546" width="47.85546875" style="41" customWidth="1"/>
    <col min="12547" max="12547" width="9.140625" style="41"/>
    <col min="12548" max="12548" width="10.140625" style="41" customWidth="1"/>
    <col min="12549" max="12549" width="12.28515625" style="41" customWidth="1"/>
    <col min="12550" max="12550" width="13.28515625" style="41" customWidth="1"/>
    <col min="12551" max="12800" width="9.140625" style="41"/>
    <col min="12801" max="12801" width="5.28515625" style="41" customWidth="1"/>
    <col min="12802" max="12802" width="47.85546875" style="41" customWidth="1"/>
    <col min="12803" max="12803" width="9.140625" style="41"/>
    <col min="12804" max="12804" width="10.140625" style="41" customWidth="1"/>
    <col min="12805" max="12805" width="12.28515625" style="41" customWidth="1"/>
    <col min="12806" max="12806" width="13.28515625" style="41" customWidth="1"/>
    <col min="12807" max="13056" width="9.140625" style="41"/>
    <col min="13057" max="13057" width="5.28515625" style="41" customWidth="1"/>
    <col min="13058" max="13058" width="47.85546875" style="41" customWidth="1"/>
    <col min="13059" max="13059" width="9.140625" style="41"/>
    <col min="13060" max="13060" width="10.140625" style="41" customWidth="1"/>
    <col min="13061" max="13061" width="12.28515625" style="41" customWidth="1"/>
    <col min="13062" max="13062" width="13.28515625" style="41" customWidth="1"/>
    <col min="13063" max="13312" width="9.140625" style="41"/>
    <col min="13313" max="13313" width="5.28515625" style="41" customWidth="1"/>
    <col min="13314" max="13314" width="47.85546875" style="41" customWidth="1"/>
    <col min="13315" max="13315" width="9.140625" style="41"/>
    <col min="13316" max="13316" width="10.140625" style="41" customWidth="1"/>
    <col min="13317" max="13317" width="12.28515625" style="41" customWidth="1"/>
    <col min="13318" max="13318" width="13.28515625" style="41" customWidth="1"/>
    <col min="13319" max="13568" width="9.140625" style="41"/>
    <col min="13569" max="13569" width="5.28515625" style="41" customWidth="1"/>
    <col min="13570" max="13570" width="47.85546875" style="41" customWidth="1"/>
    <col min="13571" max="13571" width="9.140625" style="41"/>
    <col min="13572" max="13572" width="10.140625" style="41" customWidth="1"/>
    <col min="13573" max="13573" width="12.28515625" style="41" customWidth="1"/>
    <col min="13574" max="13574" width="13.28515625" style="41" customWidth="1"/>
    <col min="13575" max="13824" width="9.140625" style="41"/>
    <col min="13825" max="13825" width="5.28515625" style="41" customWidth="1"/>
    <col min="13826" max="13826" width="47.85546875" style="41" customWidth="1"/>
    <col min="13827" max="13827" width="9.140625" style="41"/>
    <col min="13828" max="13828" width="10.140625" style="41" customWidth="1"/>
    <col min="13829" max="13829" width="12.28515625" style="41" customWidth="1"/>
    <col min="13830" max="13830" width="13.28515625" style="41" customWidth="1"/>
    <col min="13831" max="14080" width="9.140625" style="41"/>
    <col min="14081" max="14081" width="5.28515625" style="41" customWidth="1"/>
    <col min="14082" max="14082" width="47.85546875" style="41" customWidth="1"/>
    <col min="14083" max="14083" width="9.140625" style="41"/>
    <col min="14084" max="14084" width="10.140625" style="41" customWidth="1"/>
    <col min="14085" max="14085" width="12.28515625" style="41" customWidth="1"/>
    <col min="14086" max="14086" width="13.28515625" style="41" customWidth="1"/>
    <col min="14087" max="14336" width="9.140625" style="41"/>
    <col min="14337" max="14337" width="5.28515625" style="41" customWidth="1"/>
    <col min="14338" max="14338" width="47.85546875" style="41" customWidth="1"/>
    <col min="14339" max="14339" width="9.140625" style="41"/>
    <col min="14340" max="14340" width="10.140625" style="41" customWidth="1"/>
    <col min="14341" max="14341" width="12.28515625" style="41" customWidth="1"/>
    <col min="14342" max="14342" width="13.28515625" style="41" customWidth="1"/>
    <col min="14343" max="14592" width="9.140625" style="41"/>
    <col min="14593" max="14593" width="5.28515625" style="41" customWidth="1"/>
    <col min="14594" max="14594" width="47.85546875" style="41" customWidth="1"/>
    <col min="14595" max="14595" width="9.140625" style="41"/>
    <col min="14596" max="14596" width="10.140625" style="41" customWidth="1"/>
    <col min="14597" max="14597" width="12.28515625" style="41" customWidth="1"/>
    <col min="14598" max="14598" width="13.28515625" style="41" customWidth="1"/>
    <col min="14599" max="14848" width="9.140625" style="41"/>
    <col min="14849" max="14849" width="5.28515625" style="41" customWidth="1"/>
    <col min="14850" max="14850" width="47.85546875" style="41" customWidth="1"/>
    <col min="14851" max="14851" width="9.140625" style="41"/>
    <col min="14852" max="14852" width="10.140625" style="41" customWidth="1"/>
    <col min="14853" max="14853" width="12.28515625" style="41" customWidth="1"/>
    <col min="14854" max="14854" width="13.28515625" style="41" customWidth="1"/>
    <col min="14855" max="15104" width="9.140625" style="41"/>
    <col min="15105" max="15105" width="5.28515625" style="41" customWidth="1"/>
    <col min="15106" max="15106" width="47.85546875" style="41" customWidth="1"/>
    <col min="15107" max="15107" width="9.140625" style="41"/>
    <col min="15108" max="15108" width="10.140625" style="41" customWidth="1"/>
    <col min="15109" max="15109" width="12.28515625" style="41" customWidth="1"/>
    <col min="15110" max="15110" width="13.28515625" style="41" customWidth="1"/>
    <col min="15111" max="15360" width="9.140625" style="41"/>
    <col min="15361" max="15361" width="5.28515625" style="41" customWidth="1"/>
    <col min="15362" max="15362" width="47.85546875" style="41" customWidth="1"/>
    <col min="15363" max="15363" width="9.140625" style="41"/>
    <col min="15364" max="15364" width="10.140625" style="41" customWidth="1"/>
    <col min="15365" max="15365" width="12.28515625" style="41" customWidth="1"/>
    <col min="15366" max="15366" width="13.28515625" style="41" customWidth="1"/>
    <col min="15367" max="15616" width="9.140625" style="41"/>
    <col min="15617" max="15617" width="5.28515625" style="41" customWidth="1"/>
    <col min="15618" max="15618" width="47.85546875" style="41" customWidth="1"/>
    <col min="15619" max="15619" width="9.140625" style="41"/>
    <col min="15620" max="15620" width="10.140625" style="41" customWidth="1"/>
    <col min="15621" max="15621" width="12.28515625" style="41" customWidth="1"/>
    <col min="15622" max="15622" width="13.28515625" style="41" customWidth="1"/>
    <col min="15623" max="15872" width="9.140625" style="41"/>
    <col min="15873" max="15873" width="5.28515625" style="41" customWidth="1"/>
    <col min="15874" max="15874" width="47.85546875" style="41" customWidth="1"/>
    <col min="15875" max="15875" width="9.140625" style="41"/>
    <col min="15876" max="15876" width="10.140625" style="41" customWidth="1"/>
    <col min="15877" max="15877" width="12.28515625" style="41" customWidth="1"/>
    <col min="15878" max="15878" width="13.28515625" style="41" customWidth="1"/>
    <col min="15879" max="16128" width="9.140625" style="41"/>
    <col min="16129" max="16129" width="5.28515625" style="41" customWidth="1"/>
    <col min="16130" max="16130" width="47.85546875" style="41" customWidth="1"/>
    <col min="16131" max="16131" width="9.140625" style="41"/>
    <col min="16132" max="16132" width="10.140625" style="41" customWidth="1"/>
    <col min="16133" max="16133" width="12.28515625" style="41" customWidth="1"/>
    <col min="16134" max="16134" width="13.28515625" style="41" customWidth="1"/>
    <col min="16135" max="16384" width="9.140625" style="41"/>
  </cols>
  <sheetData>
    <row r="1" spans="1:20" ht="25.5" x14ac:dyDescent="0.25">
      <c r="A1" s="138" t="s">
        <v>312</v>
      </c>
      <c r="B1" s="124" t="s">
        <v>313</v>
      </c>
      <c r="C1" s="123" t="s">
        <v>314</v>
      </c>
      <c r="D1" s="125" t="s">
        <v>315</v>
      </c>
      <c r="E1" s="126" t="s">
        <v>316</v>
      </c>
      <c r="F1" s="127" t="s">
        <v>317</v>
      </c>
    </row>
    <row r="2" spans="1:20" x14ac:dyDescent="0.25">
      <c r="A2" s="7" t="s">
        <v>2</v>
      </c>
      <c r="B2" s="1" t="s">
        <v>3</v>
      </c>
      <c r="C2" s="16"/>
      <c r="D2" s="6"/>
      <c r="E2" s="6"/>
      <c r="F2" s="6"/>
    </row>
    <row r="3" spans="1:20" x14ac:dyDescent="0.25">
      <c r="B3" s="1" t="s">
        <v>237</v>
      </c>
      <c r="C3" s="16"/>
      <c r="D3" s="6"/>
      <c r="E3" s="6"/>
      <c r="F3" s="6"/>
    </row>
    <row r="4" spans="1:20" x14ac:dyDescent="0.25">
      <c r="A4" s="7" t="s">
        <v>4</v>
      </c>
      <c r="B4" s="1" t="s">
        <v>5</v>
      </c>
      <c r="C4" s="2"/>
      <c r="D4" s="17"/>
      <c r="E4" s="17"/>
      <c r="F4" s="17"/>
    </row>
    <row r="5" spans="1:20" x14ac:dyDescent="0.25">
      <c r="C5" s="2"/>
      <c r="D5" s="17"/>
      <c r="E5" s="17"/>
      <c r="F5" s="17"/>
    </row>
    <row r="6" spans="1:20" ht="146.25" customHeight="1" x14ac:dyDescent="0.25">
      <c r="A6" s="4" t="s">
        <v>37</v>
      </c>
      <c r="B6" s="100" t="s">
        <v>238</v>
      </c>
      <c r="C6" s="16" t="s">
        <v>47</v>
      </c>
      <c r="D6" s="28">
        <v>21</v>
      </c>
      <c r="E6" s="6"/>
      <c r="F6" s="6">
        <f>D6*E6</f>
        <v>0</v>
      </c>
      <c r="M6" s="157"/>
      <c r="N6" s="158"/>
      <c r="O6" s="158"/>
      <c r="P6" s="159"/>
      <c r="Q6" s="160"/>
      <c r="R6" s="160"/>
    </row>
    <row r="7" spans="1:20" x14ac:dyDescent="0.25">
      <c r="B7" s="29"/>
      <c r="C7" s="16"/>
      <c r="D7" s="6"/>
      <c r="E7" s="6"/>
      <c r="F7" s="6"/>
    </row>
    <row r="8" spans="1:20" x14ac:dyDescent="0.25">
      <c r="A8" s="4" t="s">
        <v>40</v>
      </c>
      <c r="B8" s="101" t="s">
        <v>239</v>
      </c>
      <c r="C8" s="16" t="s">
        <v>56</v>
      </c>
      <c r="D8" s="28">
        <v>16</v>
      </c>
      <c r="E8" s="6"/>
      <c r="F8" s="6">
        <f t="shared" ref="F8:F12" si="0">D8*E8</f>
        <v>0</v>
      </c>
    </row>
    <row r="9" spans="1:20" x14ac:dyDescent="0.25">
      <c r="B9" s="29"/>
      <c r="C9" s="16"/>
      <c r="D9" s="6"/>
      <c r="E9" s="6"/>
      <c r="F9" s="6"/>
    </row>
    <row r="10" spans="1:20" ht="78.75" customHeight="1" x14ac:dyDescent="0.25">
      <c r="A10" s="4" t="s">
        <v>43</v>
      </c>
      <c r="B10" s="89" t="s">
        <v>240</v>
      </c>
      <c r="C10" s="16" t="s">
        <v>47</v>
      </c>
      <c r="D10" s="28">
        <v>14</v>
      </c>
      <c r="E10" s="6"/>
      <c r="F10" s="6">
        <f t="shared" si="0"/>
        <v>0</v>
      </c>
    </row>
    <row r="11" spans="1:20" x14ac:dyDescent="0.25">
      <c r="B11" s="30"/>
      <c r="C11" s="16"/>
      <c r="D11" s="6"/>
      <c r="E11" s="6"/>
      <c r="F11" s="6"/>
    </row>
    <row r="12" spans="1:20" ht="108" customHeight="1" x14ac:dyDescent="0.25">
      <c r="A12" s="14" t="s">
        <v>45</v>
      </c>
      <c r="B12" s="89" t="s">
        <v>241</v>
      </c>
      <c r="C12" s="16" t="s">
        <v>47</v>
      </c>
      <c r="D12" s="6">
        <v>7</v>
      </c>
      <c r="E12" s="6"/>
      <c r="F12" s="6">
        <f t="shared" si="0"/>
        <v>0</v>
      </c>
    </row>
    <row r="13" spans="1:20" x14ac:dyDescent="0.25">
      <c r="A13" s="14"/>
      <c r="C13" s="16"/>
      <c r="D13" s="6"/>
      <c r="E13" s="6"/>
      <c r="F13" s="6"/>
    </row>
    <row r="14" spans="1:20" x14ac:dyDescent="0.25">
      <c r="B14" s="15" t="s">
        <v>67</v>
      </c>
      <c r="C14" s="102"/>
      <c r="D14" s="12"/>
      <c r="E14" s="12"/>
      <c r="F14" s="13">
        <f>SUM(F6:F13)</f>
        <v>0</v>
      </c>
    </row>
    <row r="15" spans="1:20" x14ac:dyDescent="0.25">
      <c r="C15" s="16"/>
      <c r="D15" s="6"/>
      <c r="E15" s="6"/>
      <c r="F15" s="8"/>
    </row>
    <row r="16" spans="1:20" s="3" customFormat="1" ht="12.75" x14ac:dyDescent="0.2">
      <c r="A16" s="7" t="s">
        <v>6</v>
      </c>
      <c r="B16" s="1" t="s">
        <v>7</v>
      </c>
      <c r="C16" s="70"/>
      <c r="D16" s="103"/>
      <c r="E16" s="103"/>
      <c r="F16" s="103"/>
      <c r="M16" s="161"/>
      <c r="N16" s="161"/>
      <c r="O16" s="161"/>
      <c r="P16" s="161"/>
      <c r="Q16" s="161"/>
      <c r="R16" s="161"/>
      <c r="S16" s="161"/>
      <c r="T16" s="161"/>
    </row>
    <row r="18" spans="1:6" ht="296.25" customHeight="1" x14ac:dyDescent="0.25">
      <c r="A18" s="4" t="s">
        <v>69</v>
      </c>
      <c r="B18" s="104" t="s">
        <v>242</v>
      </c>
      <c r="C18" s="16" t="s">
        <v>64</v>
      </c>
      <c r="D18" s="103">
        <v>1</v>
      </c>
      <c r="F18" s="103">
        <f>D18*E18</f>
        <v>0</v>
      </c>
    </row>
    <row r="20" spans="1:6" x14ac:dyDescent="0.25">
      <c r="B20" s="15" t="s">
        <v>67</v>
      </c>
      <c r="C20" s="102"/>
      <c r="D20" s="12"/>
      <c r="E20" s="12"/>
      <c r="F20" s="13">
        <f>SUM(F18:F19)</f>
        <v>0</v>
      </c>
    </row>
    <row r="22" spans="1:6" x14ac:dyDescent="0.25">
      <c r="A22" s="7" t="s">
        <v>8</v>
      </c>
      <c r="B22" s="1" t="s">
        <v>243</v>
      </c>
    </row>
    <row r="24" spans="1:6" ht="93.75" customHeight="1" x14ac:dyDescent="0.25">
      <c r="A24" s="4" t="s">
        <v>91</v>
      </c>
      <c r="B24" s="105" t="s">
        <v>244</v>
      </c>
    </row>
    <row r="25" spans="1:6" x14ac:dyDescent="0.25">
      <c r="B25" s="106" t="s">
        <v>245</v>
      </c>
      <c r="C25" s="70" t="s">
        <v>61</v>
      </c>
      <c r="D25" s="103">
        <v>19</v>
      </c>
      <c r="F25" s="103">
        <f>D25*E25</f>
        <v>0</v>
      </c>
    </row>
    <row r="27" spans="1:6" ht="59.25" customHeight="1" x14ac:dyDescent="0.25">
      <c r="A27" s="4" t="s">
        <v>92</v>
      </c>
      <c r="B27" s="105" t="s">
        <v>246</v>
      </c>
      <c r="C27" s="70" t="s">
        <v>61</v>
      </c>
      <c r="D27" s="103">
        <v>19</v>
      </c>
      <c r="F27" s="103">
        <f>D27*E27</f>
        <v>0</v>
      </c>
    </row>
    <row r="29" spans="1:6" ht="38.25" x14ac:dyDescent="0.25">
      <c r="A29" s="4" t="s">
        <v>95</v>
      </c>
      <c r="B29" s="105" t="s">
        <v>247</v>
      </c>
      <c r="C29" s="70" t="s">
        <v>64</v>
      </c>
      <c r="D29" s="103">
        <v>1</v>
      </c>
      <c r="F29" s="103">
        <f>D29*E29</f>
        <v>0</v>
      </c>
    </row>
    <row r="31" spans="1:6" x14ac:dyDescent="0.25">
      <c r="B31" s="15" t="s">
        <v>67</v>
      </c>
      <c r="C31" s="102"/>
      <c r="D31" s="12"/>
      <c r="E31" s="12"/>
      <c r="F31" s="13">
        <f>SUM(F24:F30)</f>
        <v>0</v>
      </c>
    </row>
    <row r="33" spans="1:6" x14ac:dyDescent="0.25">
      <c r="B33" s="1" t="s">
        <v>248</v>
      </c>
    </row>
    <row r="35" spans="1:6" x14ac:dyDescent="0.25">
      <c r="A35" s="7" t="s">
        <v>10</v>
      </c>
      <c r="B35" s="1" t="s">
        <v>249</v>
      </c>
    </row>
    <row r="37" spans="1:6" ht="72" customHeight="1" x14ac:dyDescent="0.25">
      <c r="A37" s="4" t="s">
        <v>105</v>
      </c>
      <c r="B37" s="2" t="s">
        <v>250</v>
      </c>
      <c r="C37" s="70" t="s">
        <v>64</v>
      </c>
      <c r="D37" s="103">
        <v>1</v>
      </c>
      <c r="F37" s="103">
        <f>D37*E37</f>
        <v>0</v>
      </c>
    </row>
    <row r="39" spans="1:6" x14ac:dyDescent="0.25">
      <c r="A39" s="4" t="s">
        <v>108</v>
      </c>
      <c r="B39" s="2" t="s">
        <v>251</v>
      </c>
      <c r="C39" s="70" t="s">
        <v>61</v>
      </c>
      <c r="D39" s="103">
        <v>10</v>
      </c>
      <c r="F39" s="103">
        <f>D39*E39</f>
        <v>0</v>
      </c>
    </row>
    <row r="41" spans="1:6" ht="68.25" customHeight="1" x14ac:dyDescent="0.25">
      <c r="A41" s="4" t="s">
        <v>110</v>
      </c>
      <c r="B41" s="2" t="s">
        <v>252</v>
      </c>
      <c r="C41" s="70" t="s">
        <v>64</v>
      </c>
      <c r="D41" s="103">
        <v>1</v>
      </c>
      <c r="F41" s="103">
        <f>D41*E41</f>
        <v>0</v>
      </c>
    </row>
    <row r="43" spans="1:6" x14ac:dyDescent="0.25">
      <c r="B43" s="15" t="s">
        <v>67</v>
      </c>
      <c r="C43" s="102"/>
      <c r="D43" s="12"/>
      <c r="E43" s="12"/>
      <c r="F43" s="13">
        <f>SUM(F33:F42)</f>
        <v>0</v>
      </c>
    </row>
    <row r="45" spans="1:6" x14ac:dyDescent="0.25">
      <c r="A45" s="7" t="s">
        <v>253</v>
      </c>
      <c r="B45" s="1" t="s">
        <v>5</v>
      </c>
    </row>
    <row r="46" spans="1:6" x14ac:dyDescent="0.25">
      <c r="A46" s="7"/>
      <c r="B46" s="1"/>
    </row>
    <row r="47" spans="1:6" ht="156.75" customHeight="1" x14ac:dyDescent="0.25">
      <c r="A47" s="4" t="s">
        <v>254</v>
      </c>
      <c r="B47" s="2" t="s">
        <v>255</v>
      </c>
      <c r="C47" s="70" t="s">
        <v>47</v>
      </c>
      <c r="D47" s="103">
        <v>4</v>
      </c>
      <c r="F47" s="103">
        <f>D47*E47</f>
        <v>0</v>
      </c>
    </row>
    <row r="49" spans="1:6" x14ac:dyDescent="0.25">
      <c r="A49" s="4" t="s">
        <v>256</v>
      </c>
      <c r="B49" s="2" t="s">
        <v>257</v>
      </c>
      <c r="C49" s="70" t="s">
        <v>56</v>
      </c>
      <c r="D49" s="103">
        <v>2.5</v>
      </c>
      <c r="F49" s="103">
        <f t="shared" ref="F49:F53" si="1">D49*E49</f>
        <v>0</v>
      </c>
    </row>
    <row r="51" spans="1:6" ht="90" customHeight="1" x14ac:dyDescent="0.25">
      <c r="A51" s="4" t="s">
        <v>258</v>
      </c>
      <c r="B51" s="2" t="s">
        <v>259</v>
      </c>
      <c r="C51" s="70" t="s">
        <v>47</v>
      </c>
      <c r="D51" s="103">
        <v>3.5</v>
      </c>
      <c r="F51" s="103">
        <f t="shared" si="1"/>
        <v>0</v>
      </c>
    </row>
    <row r="53" spans="1:6" ht="99" customHeight="1" x14ac:dyDescent="0.25">
      <c r="A53" s="4" t="s">
        <v>260</v>
      </c>
      <c r="B53" s="2" t="s">
        <v>261</v>
      </c>
      <c r="C53" s="70" t="s">
        <v>47</v>
      </c>
      <c r="D53" s="103">
        <v>0.5</v>
      </c>
      <c r="F53" s="103">
        <f t="shared" si="1"/>
        <v>0</v>
      </c>
    </row>
    <row r="55" spans="1:6" x14ac:dyDescent="0.25">
      <c r="B55" s="15" t="s">
        <v>67</v>
      </c>
      <c r="C55" s="102"/>
      <c r="D55" s="12"/>
      <c r="E55" s="12"/>
      <c r="F55" s="13">
        <f>SUM(F45:F54)</f>
        <v>0</v>
      </c>
    </row>
    <row r="57" spans="1:6" x14ac:dyDescent="0.25">
      <c r="A57" s="7" t="s">
        <v>262</v>
      </c>
      <c r="B57" s="1" t="s">
        <v>243</v>
      </c>
    </row>
    <row r="59" spans="1:6" ht="63.75" x14ac:dyDescent="0.25">
      <c r="A59" s="4" t="s">
        <v>263</v>
      </c>
      <c r="B59" s="2" t="s">
        <v>264</v>
      </c>
    </row>
    <row r="60" spans="1:6" ht="15" x14ac:dyDescent="0.25">
      <c r="B60" s="107" t="s">
        <v>265</v>
      </c>
      <c r="C60" s="70" t="s">
        <v>61</v>
      </c>
      <c r="D60" s="103">
        <v>10</v>
      </c>
      <c r="F60" s="103">
        <f>D60*E60</f>
        <v>0</v>
      </c>
    </row>
    <row r="62" spans="1:6" x14ac:dyDescent="0.25">
      <c r="B62" s="15" t="s">
        <v>67</v>
      </c>
      <c r="C62" s="102"/>
      <c r="D62" s="12"/>
      <c r="E62" s="12"/>
      <c r="F62" s="13">
        <f>SUM(F59:F61)</f>
        <v>0</v>
      </c>
    </row>
    <row r="64" spans="1:6" x14ac:dyDescent="0.25">
      <c r="A64" s="7"/>
      <c r="B64" s="1"/>
      <c r="C64" s="108"/>
      <c r="D64" s="109"/>
      <c r="E64" s="109"/>
    </row>
    <row r="65" spans="1:6" x14ac:dyDescent="0.25">
      <c r="A65" s="7"/>
      <c r="B65" s="1" t="s">
        <v>266</v>
      </c>
      <c r="C65" s="108"/>
      <c r="D65" s="109"/>
      <c r="E65" s="109"/>
    </row>
    <row r="67" spans="1:6" x14ac:dyDescent="0.25">
      <c r="A67" s="7" t="s">
        <v>267</v>
      </c>
      <c r="B67" s="1" t="s">
        <v>243</v>
      </c>
    </row>
    <row r="69" spans="1:6" ht="181.5" customHeight="1" x14ac:dyDescent="0.25">
      <c r="A69" s="4" t="s">
        <v>268</v>
      </c>
      <c r="B69" s="2" t="s">
        <v>269</v>
      </c>
    </row>
    <row r="70" spans="1:6" ht="15" x14ac:dyDescent="0.25">
      <c r="B70" s="107" t="s">
        <v>270</v>
      </c>
      <c r="C70" s="70" t="s">
        <v>61</v>
      </c>
      <c r="D70" s="103">
        <v>20</v>
      </c>
      <c r="F70" s="103">
        <f>D70*E70</f>
        <v>0</v>
      </c>
    </row>
    <row r="72" spans="1:6" ht="31.5" customHeight="1" x14ac:dyDescent="0.25">
      <c r="A72" s="4" t="s">
        <v>271</v>
      </c>
      <c r="B72" s="2" t="s">
        <v>272</v>
      </c>
    </row>
    <row r="73" spans="1:6" ht="15" x14ac:dyDescent="0.25">
      <c r="B73" s="107" t="s">
        <v>273</v>
      </c>
      <c r="C73" s="70" t="s">
        <v>61</v>
      </c>
      <c r="D73" s="103">
        <v>16</v>
      </c>
      <c r="F73" s="103">
        <f>D73*E73</f>
        <v>0</v>
      </c>
    </row>
    <row r="75" spans="1:6" x14ac:dyDescent="0.25">
      <c r="B75" s="15" t="s">
        <v>67</v>
      </c>
      <c r="C75" s="102"/>
      <c r="D75" s="12"/>
      <c r="E75" s="12"/>
      <c r="F75" s="13">
        <f>SUM(F67:F74)</f>
        <v>0</v>
      </c>
    </row>
    <row r="78" spans="1:6" x14ac:dyDescent="0.25">
      <c r="B78" s="1" t="s">
        <v>274</v>
      </c>
    </row>
    <row r="80" spans="1:6" x14ac:dyDescent="0.25">
      <c r="A80" s="7" t="s">
        <v>275</v>
      </c>
      <c r="B80" s="1" t="s">
        <v>243</v>
      </c>
    </row>
    <row r="82" spans="1:6" ht="162" customHeight="1" x14ac:dyDescent="0.25">
      <c r="A82" s="4" t="s">
        <v>276</v>
      </c>
      <c r="B82" s="2" t="s">
        <v>277</v>
      </c>
    </row>
    <row r="83" spans="1:6" ht="15" x14ac:dyDescent="0.25">
      <c r="B83" s="107" t="s">
        <v>278</v>
      </c>
      <c r="C83" s="70" t="s">
        <v>61</v>
      </c>
      <c r="D83" s="103">
        <v>4</v>
      </c>
      <c r="F83" s="103">
        <f>D83*E83</f>
        <v>0</v>
      </c>
    </row>
    <row r="84" spans="1:6" ht="15" x14ac:dyDescent="0.25">
      <c r="B84" s="107" t="s">
        <v>279</v>
      </c>
      <c r="C84" s="70" t="s">
        <v>61</v>
      </c>
      <c r="D84" s="103">
        <v>16</v>
      </c>
      <c r="F84" s="103">
        <f>D84*E84</f>
        <v>0</v>
      </c>
    </row>
    <row r="86" spans="1:6" x14ac:dyDescent="0.25">
      <c r="B86" s="15" t="s">
        <v>67</v>
      </c>
      <c r="C86" s="102"/>
      <c r="D86" s="12"/>
      <c r="E86" s="12"/>
      <c r="F86" s="13">
        <f>SUM(F76:F85)</f>
        <v>0</v>
      </c>
    </row>
    <row r="88" spans="1:6" x14ac:dyDescent="0.25">
      <c r="A88" s="7" t="s">
        <v>280</v>
      </c>
      <c r="B88" s="1" t="s">
        <v>281</v>
      </c>
    </row>
    <row r="90" spans="1:6" ht="109.5" customHeight="1" x14ac:dyDescent="0.25">
      <c r="A90" s="4" t="s">
        <v>282</v>
      </c>
      <c r="B90" s="90" t="s">
        <v>283</v>
      </c>
    </row>
    <row r="91" spans="1:6" x14ac:dyDescent="0.25">
      <c r="B91" s="110" t="s">
        <v>284</v>
      </c>
    </row>
    <row r="92" spans="1:6" x14ac:dyDescent="0.25">
      <c r="B92" s="110" t="s">
        <v>285</v>
      </c>
    </row>
    <row r="93" spans="1:6" x14ac:dyDescent="0.25">
      <c r="B93" s="111" t="s">
        <v>286</v>
      </c>
    </row>
    <row r="94" spans="1:6" x14ac:dyDescent="0.25">
      <c r="B94" s="111" t="s">
        <v>287</v>
      </c>
      <c r="C94" s="70" t="s">
        <v>42</v>
      </c>
      <c r="D94" s="103">
        <v>3</v>
      </c>
      <c r="F94" s="103">
        <f>D94*E94</f>
        <v>0</v>
      </c>
    </row>
    <row r="96" spans="1:6" ht="102" x14ac:dyDescent="0.25">
      <c r="A96" s="4" t="s">
        <v>288</v>
      </c>
      <c r="B96" s="90" t="s">
        <v>289</v>
      </c>
    </row>
    <row r="97" spans="1:6" x14ac:dyDescent="0.25">
      <c r="B97" s="111" t="s">
        <v>290</v>
      </c>
    </row>
    <row r="98" spans="1:6" x14ac:dyDescent="0.25">
      <c r="B98" s="110" t="s">
        <v>291</v>
      </c>
    </row>
    <row r="99" spans="1:6" x14ac:dyDescent="0.25">
      <c r="B99" s="111" t="s">
        <v>292</v>
      </c>
    </row>
    <row r="100" spans="1:6" x14ac:dyDescent="0.25">
      <c r="B100" s="111" t="s">
        <v>293</v>
      </c>
    </row>
    <row r="101" spans="1:6" x14ac:dyDescent="0.25">
      <c r="B101" s="111" t="s">
        <v>294</v>
      </c>
    </row>
    <row r="102" spans="1:6" x14ac:dyDescent="0.25">
      <c r="C102" s="70" t="s">
        <v>42</v>
      </c>
      <c r="D102" s="103">
        <v>2</v>
      </c>
      <c r="F102" s="103">
        <f t="shared" ref="F102" si="2">D102*E102</f>
        <v>0</v>
      </c>
    </row>
    <row r="104" spans="1:6" ht="102" x14ac:dyDescent="0.25">
      <c r="A104" s="4" t="s">
        <v>295</v>
      </c>
      <c r="B104" s="105" t="s">
        <v>296</v>
      </c>
    </row>
    <row r="105" spans="1:6" x14ac:dyDescent="0.25">
      <c r="B105" s="110" t="s">
        <v>297</v>
      </c>
    </row>
    <row r="106" spans="1:6" x14ac:dyDescent="0.25">
      <c r="B106" s="111" t="s">
        <v>298</v>
      </c>
      <c r="C106" s="41"/>
      <c r="D106" s="41"/>
      <c r="E106" s="41"/>
      <c r="F106" s="41"/>
    </row>
    <row r="107" spans="1:6" x14ac:dyDescent="0.25">
      <c r="B107" s="111"/>
      <c r="C107" s="70" t="s">
        <v>42</v>
      </c>
      <c r="D107" s="103">
        <v>1</v>
      </c>
      <c r="F107" s="103">
        <f>D107*E107</f>
        <v>0</v>
      </c>
    </row>
    <row r="109" spans="1:6" x14ac:dyDescent="0.25">
      <c r="B109" s="15" t="s">
        <v>67</v>
      </c>
      <c r="C109" s="102"/>
      <c r="D109" s="12"/>
      <c r="E109" s="12"/>
      <c r="F109" s="13">
        <f>SUM(F90:F108)</f>
        <v>0</v>
      </c>
    </row>
    <row r="110" spans="1:6" x14ac:dyDescent="0.25">
      <c r="C110" s="16"/>
      <c r="D110" s="6"/>
      <c r="E110" s="6"/>
      <c r="F110" s="8"/>
    </row>
    <row r="111" spans="1:6" x14ac:dyDescent="0.25">
      <c r="A111" s="7" t="s">
        <v>299</v>
      </c>
      <c r="B111" s="1" t="s">
        <v>300</v>
      </c>
      <c r="C111" s="16"/>
      <c r="D111" s="6"/>
      <c r="E111" s="6"/>
      <c r="F111" s="8"/>
    </row>
    <row r="112" spans="1:6" x14ac:dyDescent="0.25">
      <c r="C112" s="16"/>
      <c r="D112" s="6"/>
      <c r="E112" s="6"/>
      <c r="F112" s="8"/>
    </row>
    <row r="113" spans="2:6" ht="89.25" x14ac:dyDescent="0.25">
      <c r="B113" s="2" t="s">
        <v>301</v>
      </c>
      <c r="C113" s="16"/>
      <c r="D113" s="6"/>
      <c r="E113" s="6"/>
      <c r="F113" s="8"/>
    </row>
    <row r="114" spans="2:6" x14ac:dyDescent="0.25">
      <c r="B114" s="2" t="s">
        <v>302</v>
      </c>
      <c r="C114" s="16" t="s">
        <v>47</v>
      </c>
      <c r="D114" s="6">
        <v>110</v>
      </c>
      <c r="E114" s="6"/>
      <c r="F114" s="6">
        <f>D114*E114</f>
        <v>0</v>
      </c>
    </row>
    <row r="115" spans="2:6" x14ac:dyDescent="0.25">
      <c r="B115" s="2" t="s">
        <v>303</v>
      </c>
      <c r="C115" s="16" t="s">
        <v>56</v>
      </c>
      <c r="D115" s="6">
        <v>8.4</v>
      </c>
      <c r="E115" s="6"/>
      <c r="F115" s="6">
        <f>D115*E115</f>
        <v>0</v>
      </c>
    </row>
    <row r="116" spans="2:6" x14ac:dyDescent="0.25">
      <c r="B116" s="2" t="s">
        <v>304</v>
      </c>
      <c r="C116" s="16" t="s">
        <v>47</v>
      </c>
      <c r="D116" s="6">
        <v>7.8</v>
      </c>
      <c r="E116" s="6"/>
      <c r="F116" s="6">
        <f t="shared" ref="F116:F121" si="3">D116*E116</f>
        <v>0</v>
      </c>
    </row>
    <row r="117" spans="2:6" x14ac:dyDescent="0.25">
      <c r="B117" s="2" t="s">
        <v>305</v>
      </c>
      <c r="C117" s="16" t="s">
        <v>56</v>
      </c>
      <c r="D117" s="6">
        <v>83</v>
      </c>
      <c r="E117" s="6"/>
      <c r="F117" s="6">
        <f t="shared" si="3"/>
        <v>0</v>
      </c>
    </row>
    <row r="118" spans="2:6" ht="16.899999999999999" customHeight="1" x14ac:dyDescent="0.25">
      <c r="B118" s="2" t="s">
        <v>306</v>
      </c>
      <c r="C118" s="16" t="s">
        <v>56</v>
      </c>
      <c r="D118" s="6">
        <v>9</v>
      </c>
      <c r="E118" s="6"/>
      <c r="F118" s="6">
        <f t="shared" si="3"/>
        <v>0</v>
      </c>
    </row>
    <row r="119" spans="2:6" x14ac:dyDescent="0.25">
      <c r="B119" s="2" t="s">
        <v>307</v>
      </c>
      <c r="C119" s="16" t="s">
        <v>89</v>
      </c>
      <c r="D119" s="6">
        <v>500</v>
      </c>
      <c r="E119" s="6"/>
      <c r="F119" s="6">
        <f t="shared" si="3"/>
        <v>0</v>
      </c>
    </row>
    <row r="120" spans="2:6" x14ac:dyDescent="0.25">
      <c r="B120" s="2" t="s">
        <v>308</v>
      </c>
      <c r="C120" s="16" t="s">
        <v>64</v>
      </c>
      <c r="D120" s="6">
        <v>1</v>
      </c>
      <c r="E120" s="6"/>
      <c r="F120" s="6">
        <f t="shared" si="3"/>
        <v>0</v>
      </c>
    </row>
    <row r="121" spans="2:6" ht="25.5" x14ac:dyDescent="0.25">
      <c r="B121" s="2" t="s">
        <v>309</v>
      </c>
      <c r="C121" s="16" t="s">
        <v>64</v>
      </c>
      <c r="D121" s="6">
        <v>7</v>
      </c>
      <c r="E121" s="6"/>
      <c r="F121" s="6">
        <f t="shared" si="3"/>
        <v>0</v>
      </c>
    </row>
    <row r="122" spans="2:6" x14ac:dyDescent="0.25">
      <c r="C122" s="16"/>
      <c r="D122" s="6"/>
      <c r="E122" s="6"/>
      <c r="F122" s="8"/>
    </row>
    <row r="123" spans="2:6" x14ac:dyDescent="0.25">
      <c r="B123" s="15" t="s">
        <v>67</v>
      </c>
      <c r="C123" s="102"/>
      <c r="D123" s="12"/>
      <c r="E123" s="12"/>
      <c r="F123" s="13">
        <f>SUM(F114:F122)</f>
        <v>0</v>
      </c>
    </row>
    <row r="124" spans="2:6" x14ac:dyDescent="0.25">
      <c r="C124" s="16"/>
      <c r="D124" s="6"/>
      <c r="E124" s="6"/>
      <c r="F124" s="8"/>
    </row>
    <row r="126" spans="2:6" x14ac:dyDescent="0.25">
      <c r="B126" s="1" t="s">
        <v>310</v>
      </c>
    </row>
    <row r="128" spans="2:6" x14ac:dyDescent="0.25">
      <c r="B128" s="1" t="s">
        <v>237</v>
      </c>
    </row>
    <row r="129" spans="1:6" x14ac:dyDescent="0.25">
      <c r="A129" s="4" t="s">
        <v>4</v>
      </c>
      <c r="B129" s="2" t="s">
        <v>5</v>
      </c>
      <c r="F129" s="103">
        <f>F14</f>
        <v>0</v>
      </c>
    </row>
    <row r="130" spans="1:6" x14ac:dyDescent="0.25">
      <c r="A130" s="4" t="s">
        <v>6</v>
      </c>
      <c r="B130" s="2" t="s">
        <v>7</v>
      </c>
      <c r="F130" s="103">
        <f>F20</f>
        <v>0</v>
      </c>
    </row>
    <row r="131" spans="1:6" x14ac:dyDescent="0.25">
      <c r="A131" s="4" t="s">
        <v>8</v>
      </c>
      <c r="B131" s="2" t="s">
        <v>243</v>
      </c>
      <c r="F131" s="103">
        <f>F31</f>
        <v>0</v>
      </c>
    </row>
    <row r="132" spans="1:6" x14ac:dyDescent="0.25">
      <c r="F132" s="109"/>
    </row>
    <row r="133" spans="1:6" x14ac:dyDescent="0.25">
      <c r="B133" s="1" t="s">
        <v>248</v>
      </c>
      <c r="F133" s="109"/>
    </row>
    <row r="134" spans="1:6" x14ac:dyDescent="0.25">
      <c r="A134" s="4" t="s">
        <v>10</v>
      </c>
      <c r="B134" s="2" t="s">
        <v>249</v>
      </c>
      <c r="F134" s="103">
        <f>F43</f>
        <v>0</v>
      </c>
    </row>
    <row r="135" spans="1:6" x14ac:dyDescent="0.25">
      <c r="A135" s="4" t="s">
        <v>253</v>
      </c>
      <c r="B135" s="2" t="s">
        <v>5</v>
      </c>
      <c r="F135" s="103">
        <f>F55</f>
        <v>0</v>
      </c>
    </row>
    <row r="136" spans="1:6" x14ac:dyDescent="0.25">
      <c r="A136" s="4" t="s">
        <v>262</v>
      </c>
      <c r="B136" s="2" t="s">
        <v>243</v>
      </c>
      <c r="F136" s="103">
        <f>F62</f>
        <v>0</v>
      </c>
    </row>
    <row r="137" spans="1:6" x14ac:dyDescent="0.25">
      <c r="F137" s="109"/>
    </row>
    <row r="138" spans="1:6" x14ac:dyDescent="0.25">
      <c r="B138" s="1" t="s">
        <v>266</v>
      </c>
      <c r="F138" s="109"/>
    </row>
    <row r="139" spans="1:6" x14ac:dyDescent="0.25">
      <c r="A139" s="4" t="s">
        <v>267</v>
      </c>
      <c r="B139" s="2" t="s">
        <v>243</v>
      </c>
      <c r="F139" s="103">
        <f>F75</f>
        <v>0</v>
      </c>
    </row>
    <row r="140" spans="1:6" x14ac:dyDescent="0.25">
      <c r="F140" s="109"/>
    </row>
    <row r="141" spans="1:6" x14ac:dyDescent="0.25">
      <c r="B141" s="1" t="s">
        <v>311</v>
      </c>
      <c r="F141" s="109"/>
    </row>
    <row r="142" spans="1:6" x14ac:dyDescent="0.25">
      <c r="A142" s="4" t="s">
        <v>275</v>
      </c>
      <c r="B142" s="2" t="s">
        <v>243</v>
      </c>
      <c r="F142" s="103">
        <f>F86</f>
        <v>0</v>
      </c>
    </row>
    <row r="143" spans="1:6" x14ac:dyDescent="0.25">
      <c r="A143" s="4" t="s">
        <v>280</v>
      </c>
      <c r="B143" s="2" t="s">
        <v>281</v>
      </c>
      <c r="F143" s="103">
        <f>F109</f>
        <v>0</v>
      </c>
    </row>
    <row r="144" spans="1:6" x14ac:dyDescent="0.25">
      <c r="A144" s="4" t="s">
        <v>299</v>
      </c>
      <c r="B144" s="2" t="s">
        <v>300</v>
      </c>
      <c r="F144" s="103">
        <f>F123</f>
        <v>0</v>
      </c>
    </row>
    <row r="146" spans="2:6" x14ac:dyDescent="0.25">
      <c r="B146" s="119" t="s">
        <v>359</v>
      </c>
      <c r="C146" s="120"/>
      <c r="D146" s="121"/>
      <c r="E146" s="121"/>
      <c r="F146" s="121">
        <f>SUM(F129:F145)</f>
        <v>0</v>
      </c>
    </row>
    <row r="147" spans="2:6" x14ac:dyDescent="0.25">
      <c r="B147" s="1"/>
      <c r="C147" s="108"/>
      <c r="D147" s="109"/>
      <c r="E147" s="109"/>
      <c r="F147" s="109"/>
    </row>
    <row r="148" spans="2:6" x14ac:dyDescent="0.25">
      <c r="B148" s="1"/>
      <c r="C148" s="108"/>
      <c r="D148" s="109"/>
      <c r="E148" s="109"/>
      <c r="F148" s="109"/>
    </row>
    <row r="149" spans="2:6" x14ac:dyDescent="0.25">
      <c r="B149" s="1"/>
      <c r="C149" s="108"/>
      <c r="D149" s="109"/>
      <c r="E149" s="109"/>
      <c r="F149" s="10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76BD7-7F2C-44D2-8A29-8061DB74518C}">
  <dimension ref="A2:F63"/>
  <sheetViews>
    <sheetView topLeftCell="A25" workbookViewId="0">
      <selection activeCell="H6" sqref="H6"/>
    </sheetView>
  </sheetViews>
  <sheetFormatPr defaultRowHeight="12.75" x14ac:dyDescent="0.2"/>
  <cols>
    <col min="1" max="1" width="5.28515625" style="141" customWidth="1"/>
    <col min="2" max="2" width="44.7109375" style="136" customWidth="1"/>
    <col min="3" max="3" width="9.140625" style="136"/>
    <col min="4" max="5" width="9.28515625" style="136" bestFit="1" customWidth="1"/>
    <col min="6" max="6" width="9.7109375" style="136" bestFit="1" customWidth="1"/>
    <col min="7" max="16384" width="9.140625" style="136"/>
  </cols>
  <sheetData>
    <row r="2" spans="1:6" ht="25.5" x14ac:dyDescent="0.2">
      <c r="A2" s="138" t="s">
        <v>312</v>
      </c>
      <c r="B2" s="124" t="s">
        <v>313</v>
      </c>
      <c r="C2" s="123" t="s">
        <v>314</v>
      </c>
      <c r="D2" s="125" t="s">
        <v>315</v>
      </c>
      <c r="E2" s="126" t="s">
        <v>316</v>
      </c>
      <c r="F2" s="127" t="s">
        <v>317</v>
      </c>
    </row>
    <row r="3" spans="1:6" x14ac:dyDescent="0.2">
      <c r="A3" s="139"/>
      <c r="B3" s="128"/>
      <c r="C3" s="129"/>
      <c r="D3" s="130"/>
      <c r="E3" s="131"/>
      <c r="F3" s="131"/>
    </row>
    <row r="4" spans="1:6" ht="25.5" x14ac:dyDescent="0.2">
      <c r="A4" s="140" t="s">
        <v>318</v>
      </c>
      <c r="B4" s="132" t="s">
        <v>319</v>
      </c>
      <c r="C4" s="132"/>
      <c r="D4" s="132"/>
      <c r="E4" s="133"/>
      <c r="F4" s="133"/>
    </row>
    <row r="5" spans="1:6" x14ac:dyDescent="0.2">
      <c r="A5" s="137"/>
      <c r="B5" s="135"/>
      <c r="C5" s="134"/>
      <c r="D5" s="133"/>
      <c r="E5" s="133"/>
      <c r="F5" s="133"/>
    </row>
    <row r="6" spans="1:6" ht="215.25" customHeight="1" x14ac:dyDescent="0.2">
      <c r="A6" s="142" t="s">
        <v>2</v>
      </c>
      <c r="B6" s="143" t="s">
        <v>320</v>
      </c>
      <c r="C6" s="144"/>
      <c r="D6" s="145"/>
      <c r="E6" s="146"/>
      <c r="F6" s="146"/>
    </row>
    <row r="7" spans="1:6" x14ac:dyDescent="0.2">
      <c r="A7" s="142"/>
      <c r="B7" s="143"/>
      <c r="C7" s="147" t="s">
        <v>64</v>
      </c>
      <c r="D7" s="145">
        <v>1</v>
      </c>
      <c r="E7" s="146"/>
      <c r="F7" s="146">
        <f t="shared" ref="F7:F43" si="0">D7*E7</f>
        <v>0</v>
      </c>
    </row>
    <row r="8" spans="1:6" x14ac:dyDescent="0.2">
      <c r="A8" s="142"/>
      <c r="B8" s="143"/>
      <c r="C8" s="147"/>
      <c r="D8" s="146"/>
      <c r="E8" s="146"/>
      <c r="F8" s="146"/>
    </row>
    <row r="9" spans="1:6" ht="87" customHeight="1" x14ac:dyDescent="0.2">
      <c r="A9" s="142" t="s">
        <v>12</v>
      </c>
      <c r="B9" s="142" t="s">
        <v>321</v>
      </c>
      <c r="C9" s="144"/>
      <c r="D9" s="146"/>
      <c r="E9" s="146"/>
      <c r="F9" s="146"/>
    </row>
    <row r="10" spans="1:6" x14ac:dyDescent="0.2">
      <c r="A10" s="142"/>
      <c r="B10" s="143"/>
      <c r="C10" s="147" t="s">
        <v>64</v>
      </c>
      <c r="D10" s="146">
        <v>1</v>
      </c>
      <c r="E10" s="146"/>
      <c r="F10" s="146">
        <f t="shared" si="0"/>
        <v>0</v>
      </c>
    </row>
    <row r="11" spans="1:6" x14ac:dyDescent="0.2">
      <c r="A11" s="142"/>
      <c r="B11" s="143"/>
      <c r="C11" s="147"/>
      <c r="D11" s="146"/>
      <c r="E11" s="146"/>
      <c r="F11" s="146"/>
    </row>
    <row r="12" spans="1:6" ht="67.5" customHeight="1" x14ac:dyDescent="0.2">
      <c r="A12" s="142" t="s">
        <v>339</v>
      </c>
      <c r="B12" s="143" t="s">
        <v>322</v>
      </c>
      <c r="C12" s="144"/>
      <c r="D12" s="146"/>
      <c r="E12" s="146"/>
      <c r="F12" s="146"/>
    </row>
    <row r="13" spans="1:6" x14ac:dyDescent="0.2">
      <c r="A13" s="142"/>
      <c r="B13" s="143"/>
      <c r="C13" s="147" t="s">
        <v>64</v>
      </c>
      <c r="D13" s="146">
        <v>19</v>
      </c>
      <c r="E13" s="146"/>
      <c r="F13" s="146">
        <f t="shared" si="0"/>
        <v>0</v>
      </c>
    </row>
    <row r="14" spans="1:6" x14ac:dyDescent="0.2">
      <c r="A14" s="142"/>
      <c r="B14" s="143"/>
      <c r="C14" s="147"/>
      <c r="D14" s="146"/>
      <c r="E14" s="146"/>
      <c r="F14" s="146"/>
    </row>
    <row r="15" spans="1:6" ht="70.5" customHeight="1" x14ac:dyDescent="0.2">
      <c r="A15" s="142" t="s">
        <v>340</v>
      </c>
      <c r="B15" s="143" t="s">
        <v>323</v>
      </c>
      <c r="C15" s="144"/>
      <c r="D15" s="146"/>
      <c r="E15" s="146"/>
      <c r="F15" s="146"/>
    </row>
    <row r="16" spans="1:6" x14ac:dyDescent="0.2">
      <c r="A16" s="142"/>
      <c r="B16" s="143"/>
      <c r="C16" s="147" t="s">
        <v>64</v>
      </c>
      <c r="D16" s="146">
        <v>10</v>
      </c>
      <c r="E16" s="146"/>
      <c r="F16" s="146">
        <f t="shared" ref="F16" si="1">D16*E16</f>
        <v>0</v>
      </c>
    </row>
    <row r="17" spans="1:6" x14ac:dyDescent="0.2">
      <c r="A17" s="142"/>
      <c r="B17" s="143"/>
      <c r="C17" s="147"/>
      <c r="D17" s="146"/>
      <c r="E17" s="146"/>
      <c r="F17" s="146"/>
    </row>
    <row r="18" spans="1:6" ht="89.25" x14ac:dyDescent="0.2">
      <c r="A18" s="142" t="s">
        <v>341</v>
      </c>
      <c r="B18" s="142" t="s">
        <v>324</v>
      </c>
      <c r="C18" s="144"/>
      <c r="D18" s="146"/>
      <c r="E18" s="146"/>
      <c r="F18" s="146"/>
    </row>
    <row r="19" spans="1:6" x14ac:dyDescent="0.2">
      <c r="A19" s="142"/>
      <c r="B19" s="143"/>
      <c r="C19" s="147" t="s">
        <v>64</v>
      </c>
      <c r="D19" s="146">
        <v>14</v>
      </c>
      <c r="E19" s="146"/>
      <c r="F19" s="146">
        <f t="shared" si="0"/>
        <v>0</v>
      </c>
    </row>
    <row r="20" spans="1:6" x14ac:dyDescent="0.2">
      <c r="A20" s="142"/>
      <c r="B20" s="143"/>
      <c r="C20" s="147"/>
      <c r="D20" s="146"/>
      <c r="E20" s="146"/>
      <c r="F20" s="146"/>
    </row>
    <row r="21" spans="1:6" ht="51" x14ac:dyDescent="0.2">
      <c r="A21" s="142" t="s">
        <v>342</v>
      </c>
      <c r="B21" s="143" t="s">
        <v>325</v>
      </c>
      <c r="C21" s="144"/>
      <c r="D21" s="146"/>
      <c r="E21" s="146"/>
      <c r="F21" s="146"/>
    </row>
    <row r="22" spans="1:6" x14ac:dyDescent="0.2">
      <c r="A22" s="142"/>
      <c r="B22" s="143"/>
      <c r="C22" s="147" t="s">
        <v>64</v>
      </c>
      <c r="D22" s="146">
        <v>8</v>
      </c>
      <c r="E22" s="146"/>
      <c r="F22" s="146">
        <f t="shared" si="0"/>
        <v>0</v>
      </c>
    </row>
    <row r="23" spans="1:6" x14ac:dyDescent="0.2">
      <c r="A23" s="142"/>
      <c r="B23" s="143"/>
      <c r="C23" s="147"/>
      <c r="D23" s="146"/>
      <c r="E23" s="146"/>
      <c r="F23" s="146"/>
    </row>
    <row r="24" spans="1:6" ht="63.75" x14ac:dyDescent="0.2">
      <c r="A24" s="142" t="s">
        <v>343</v>
      </c>
      <c r="B24" s="143" t="s">
        <v>326</v>
      </c>
      <c r="C24" s="144"/>
      <c r="D24" s="146"/>
      <c r="E24" s="146"/>
      <c r="F24" s="146"/>
    </row>
    <row r="25" spans="1:6" x14ac:dyDescent="0.2">
      <c r="A25" s="142"/>
      <c r="B25" s="143"/>
      <c r="C25" s="147" t="s">
        <v>64</v>
      </c>
      <c r="D25" s="146">
        <v>2</v>
      </c>
      <c r="E25" s="146"/>
      <c r="F25" s="146">
        <f t="shared" si="0"/>
        <v>0</v>
      </c>
    </row>
    <row r="26" spans="1:6" x14ac:dyDescent="0.2">
      <c r="A26" s="142"/>
      <c r="B26" s="143"/>
      <c r="C26" s="147"/>
      <c r="D26" s="146"/>
      <c r="E26" s="146"/>
      <c r="F26" s="146"/>
    </row>
    <row r="27" spans="1:6" ht="63.75" x14ac:dyDescent="0.2">
      <c r="A27" s="142" t="s">
        <v>344</v>
      </c>
      <c r="B27" s="143" t="s">
        <v>327</v>
      </c>
      <c r="C27" s="144"/>
      <c r="D27" s="146"/>
      <c r="E27" s="146"/>
      <c r="F27" s="146"/>
    </row>
    <row r="28" spans="1:6" x14ac:dyDescent="0.2">
      <c r="A28" s="142"/>
      <c r="B28" s="143"/>
      <c r="C28" s="147" t="s">
        <v>64</v>
      </c>
      <c r="D28" s="146">
        <v>12</v>
      </c>
      <c r="E28" s="146"/>
      <c r="F28" s="146">
        <f t="shared" si="0"/>
        <v>0</v>
      </c>
    </row>
    <row r="29" spans="1:6" x14ac:dyDescent="0.2">
      <c r="A29" s="142"/>
      <c r="B29" s="143"/>
      <c r="C29" s="147"/>
      <c r="D29" s="146"/>
      <c r="E29" s="146"/>
      <c r="F29" s="146"/>
    </row>
    <row r="30" spans="1:6" ht="63.75" x14ac:dyDescent="0.2">
      <c r="A30" s="142" t="s">
        <v>345</v>
      </c>
      <c r="B30" s="143" t="s">
        <v>328</v>
      </c>
      <c r="C30" s="144"/>
      <c r="D30" s="146"/>
      <c r="E30" s="146"/>
      <c r="F30" s="146"/>
    </row>
    <row r="31" spans="1:6" x14ac:dyDescent="0.2">
      <c r="A31" s="142"/>
      <c r="B31" s="143"/>
      <c r="C31" s="147" t="s">
        <v>64</v>
      </c>
      <c r="D31" s="146">
        <v>2</v>
      </c>
      <c r="E31" s="146"/>
      <c r="F31" s="146">
        <f t="shared" si="0"/>
        <v>0</v>
      </c>
    </row>
    <row r="32" spans="1:6" x14ac:dyDescent="0.2">
      <c r="A32" s="142"/>
      <c r="B32" s="143"/>
      <c r="C32" s="147"/>
      <c r="D32" s="146"/>
      <c r="E32" s="146"/>
      <c r="F32" s="146"/>
    </row>
    <row r="33" spans="1:6" ht="38.25" x14ac:dyDescent="0.2">
      <c r="A33" s="142" t="s">
        <v>346</v>
      </c>
      <c r="B33" s="148" t="s">
        <v>329</v>
      </c>
      <c r="C33" s="149"/>
      <c r="D33" s="150"/>
      <c r="E33" s="150"/>
      <c r="F33" s="146"/>
    </row>
    <row r="34" spans="1:6" x14ac:dyDescent="0.2">
      <c r="A34" s="142"/>
      <c r="B34" s="148"/>
      <c r="C34" s="149" t="s">
        <v>64</v>
      </c>
      <c r="D34" s="150">
        <v>7</v>
      </c>
      <c r="E34" s="150"/>
      <c r="F34" s="146">
        <f t="shared" si="0"/>
        <v>0</v>
      </c>
    </row>
    <row r="35" spans="1:6" x14ac:dyDescent="0.2">
      <c r="A35" s="142"/>
      <c r="B35" s="148"/>
      <c r="C35" s="149"/>
      <c r="D35" s="150"/>
      <c r="E35" s="150"/>
      <c r="F35" s="146"/>
    </row>
    <row r="36" spans="1:6" ht="38.25" x14ac:dyDescent="0.2">
      <c r="A36" s="142" t="s">
        <v>347</v>
      </c>
      <c r="B36" s="148" t="s">
        <v>330</v>
      </c>
      <c r="C36" s="149"/>
      <c r="D36" s="150"/>
      <c r="E36" s="150"/>
      <c r="F36" s="146"/>
    </row>
    <row r="37" spans="1:6" x14ac:dyDescent="0.2">
      <c r="A37" s="142"/>
      <c r="B37" s="148"/>
      <c r="C37" s="149" t="s">
        <v>64</v>
      </c>
      <c r="D37" s="150">
        <v>4</v>
      </c>
      <c r="E37" s="150"/>
      <c r="F37" s="146">
        <f t="shared" ref="F37" si="2">D37*E37</f>
        <v>0</v>
      </c>
    </row>
    <row r="38" spans="1:6" x14ac:dyDescent="0.2">
      <c r="A38" s="142"/>
      <c r="B38" s="143"/>
      <c r="C38" s="147"/>
      <c r="D38" s="146"/>
      <c r="E38" s="146"/>
      <c r="F38" s="146"/>
    </row>
    <row r="39" spans="1:6" ht="38.25" x14ac:dyDescent="0.2">
      <c r="A39" s="142" t="s">
        <v>348</v>
      </c>
      <c r="B39" s="143" t="s">
        <v>331</v>
      </c>
      <c r="C39" s="144"/>
      <c r="D39" s="146"/>
      <c r="E39" s="146"/>
      <c r="F39" s="146"/>
    </row>
    <row r="40" spans="1:6" x14ac:dyDescent="0.2">
      <c r="A40" s="142"/>
      <c r="B40" s="143"/>
      <c r="C40" s="147" t="s">
        <v>64</v>
      </c>
      <c r="D40" s="146">
        <v>4</v>
      </c>
      <c r="E40" s="146"/>
      <c r="F40" s="146">
        <f t="shared" si="0"/>
        <v>0</v>
      </c>
    </row>
    <row r="41" spans="1:6" x14ac:dyDescent="0.2">
      <c r="A41" s="142"/>
      <c r="B41" s="143"/>
      <c r="C41" s="147"/>
      <c r="D41" s="146"/>
      <c r="E41" s="146"/>
      <c r="F41" s="146"/>
    </row>
    <row r="42" spans="1:6" ht="38.25" x14ac:dyDescent="0.2">
      <c r="A42" s="142" t="s">
        <v>349</v>
      </c>
      <c r="B42" s="143" t="s">
        <v>332</v>
      </c>
      <c r="C42" s="149"/>
      <c r="D42" s="150"/>
      <c r="E42" s="150"/>
      <c r="F42" s="146"/>
    </row>
    <row r="43" spans="1:6" x14ac:dyDescent="0.2">
      <c r="A43" s="142"/>
      <c r="B43" s="148"/>
      <c r="C43" s="149" t="s">
        <v>64</v>
      </c>
      <c r="D43" s="150">
        <v>4</v>
      </c>
      <c r="E43" s="150"/>
      <c r="F43" s="146">
        <f t="shared" si="0"/>
        <v>0</v>
      </c>
    </row>
    <row r="44" spans="1:6" x14ac:dyDescent="0.2">
      <c r="A44" s="142"/>
      <c r="B44" s="148"/>
      <c r="C44" s="149"/>
      <c r="D44" s="150"/>
      <c r="E44" s="150"/>
      <c r="F44" s="146"/>
    </row>
    <row r="45" spans="1:6" ht="51" x14ac:dyDescent="0.2">
      <c r="A45" s="142" t="s">
        <v>350</v>
      </c>
      <c r="B45" s="143" t="s">
        <v>333</v>
      </c>
      <c r="C45" s="149"/>
      <c r="D45" s="150"/>
      <c r="E45" s="150"/>
      <c r="F45" s="146"/>
    </row>
    <row r="46" spans="1:6" x14ac:dyDescent="0.2">
      <c r="A46" s="142"/>
      <c r="B46" s="148"/>
      <c r="C46" s="149" t="s">
        <v>145</v>
      </c>
      <c r="D46" s="150">
        <v>51</v>
      </c>
      <c r="E46" s="150"/>
      <c r="F46" s="146">
        <f t="shared" ref="F46" si="3">D46*E46</f>
        <v>0</v>
      </c>
    </row>
    <row r="47" spans="1:6" x14ac:dyDescent="0.2">
      <c r="A47" s="142"/>
      <c r="B47" s="148"/>
      <c r="C47" s="149"/>
      <c r="D47" s="150"/>
      <c r="E47" s="150"/>
      <c r="F47" s="146"/>
    </row>
    <row r="48" spans="1:6" ht="63.75" customHeight="1" x14ac:dyDescent="0.2">
      <c r="A48" s="142" t="s">
        <v>351</v>
      </c>
      <c r="B48" s="143" t="s">
        <v>334</v>
      </c>
      <c r="C48" s="149"/>
      <c r="D48" s="150"/>
      <c r="E48" s="150"/>
      <c r="F48" s="146"/>
    </row>
    <row r="49" spans="1:6" x14ac:dyDescent="0.2">
      <c r="A49" s="142"/>
      <c r="B49" s="148"/>
      <c r="C49" s="149" t="s">
        <v>64</v>
      </c>
      <c r="D49" s="150">
        <v>5</v>
      </c>
      <c r="E49" s="150"/>
      <c r="F49" s="146">
        <f t="shared" ref="F49" si="4">D49*E49</f>
        <v>0</v>
      </c>
    </row>
    <row r="50" spans="1:6" x14ac:dyDescent="0.2">
      <c r="A50" s="142"/>
      <c r="B50" s="148"/>
      <c r="C50" s="149"/>
      <c r="D50" s="150"/>
      <c r="E50" s="150"/>
      <c r="F50" s="146"/>
    </row>
    <row r="51" spans="1:6" ht="38.25" x14ac:dyDescent="0.2">
      <c r="A51" s="142" t="s">
        <v>352</v>
      </c>
      <c r="B51" s="143" t="s">
        <v>335</v>
      </c>
      <c r="C51" s="149"/>
      <c r="D51" s="150"/>
      <c r="E51" s="150"/>
      <c r="F51" s="146"/>
    </row>
    <row r="52" spans="1:6" x14ac:dyDescent="0.2">
      <c r="A52" s="142"/>
      <c r="B52" s="148"/>
      <c r="C52" s="149" t="s">
        <v>64</v>
      </c>
      <c r="D52" s="150">
        <v>4</v>
      </c>
      <c r="E52" s="150"/>
      <c r="F52" s="146">
        <f t="shared" ref="F52" si="5">D52*E52</f>
        <v>0</v>
      </c>
    </row>
    <row r="53" spans="1:6" x14ac:dyDescent="0.2">
      <c r="A53" s="142"/>
      <c r="B53" s="148"/>
      <c r="C53" s="149"/>
      <c r="D53" s="150"/>
      <c r="E53" s="150"/>
      <c r="F53" s="146"/>
    </row>
    <row r="54" spans="1:6" ht="38.25" x14ac:dyDescent="0.2">
      <c r="A54" s="142" t="s">
        <v>353</v>
      </c>
      <c r="B54" s="143" t="s">
        <v>336</v>
      </c>
      <c r="C54" s="144"/>
      <c r="D54" s="146"/>
      <c r="E54" s="146"/>
      <c r="F54" s="146"/>
    </row>
    <row r="55" spans="1:6" x14ac:dyDescent="0.2">
      <c r="A55" s="142"/>
      <c r="B55" s="143"/>
      <c r="C55" s="147" t="s">
        <v>337</v>
      </c>
      <c r="D55" s="151">
        <v>1</v>
      </c>
      <c r="E55" s="151"/>
      <c r="F55" s="146">
        <f>D55*E55</f>
        <v>0</v>
      </c>
    </row>
    <row r="56" spans="1:6" x14ac:dyDescent="0.2">
      <c r="A56" s="142"/>
      <c r="B56" s="148"/>
      <c r="C56" s="149"/>
      <c r="D56" s="150"/>
      <c r="E56" s="150"/>
      <c r="F56" s="146"/>
    </row>
    <row r="57" spans="1:6" ht="25.5" x14ac:dyDescent="0.2">
      <c r="A57" s="142" t="s">
        <v>354</v>
      </c>
      <c r="B57" s="143" t="s">
        <v>338</v>
      </c>
      <c r="C57" s="144"/>
      <c r="D57" s="146"/>
      <c r="E57" s="146"/>
      <c r="F57" s="146"/>
    </row>
    <row r="58" spans="1:6" x14ac:dyDescent="0.2">
      <c r="A58" s="142"/>
      <c r="B58" s="143"/>
      <c r="C58" s="147" t="s">
        <v>337</v>
      </c>
      <c r="D58" s="151">
        <v>1</v>
      </c>
      <c r="E58" s="151"/>
      <c r="F58" s="146">
        <f>D58*E58</f>
        <v>0</v>
      </c>
    </row>
    <row r="59" spans="1:6" x14ac:dyDescent="0.2">
      <c r="A59" s="142"/>
      <c r="B59" s="148"/>
      <c r="C59" s="149"/>
      <c r="D59" s="150"/>
      <c r="E59" s="150"/>
      <c r="F59" s="146"/>
    </row>
    <row r="60" spans="1:6" x14ac:dyDescent="0.2">
      <c r="A60" s="142"/>
      <c r="B60" s="221" t="s">
        <v>358</v>
      </c>
      <c r="C60" s="221"/>
      <c r="D60" s="221"/>
      <c r="E60" s="221"/>
      <c r="F60" s="152">
        <f>SUM(F6:F59)</f>
        <v>0</v>
      </c>
    </row>
    <row r="61" spans="1:6" x14ac:dyDescent="0.2">
      <c r="A61" s="142"/>
      <c r="B61" s="143"/>
      <c r="C61" s="147"/>
      <c r="D61" s="146"/>
      <c r="E61" s="146"/>
      <c r="F61" s="146"/>
    </row>
    <row r="62" spans="1:6" x14ac:dyDescent="0.2">
      <c r="A62" s="142"/>
      <c r="B62" s="143"/>
      <c r="C62" s="147"/>
      <c r="D62" s="146"/>
      <c r="E62" s="146"/>
      <c r="F62" s="146"/>
    </row>
    <row r="63" spans="1:6" x14ac:dyDescent="0.2">
      <c r="A63" s="142"/>
      <c r="B63" s="153"/>
      <c r="C63" s="153"/>
      <c r="D63" s="154"/>
      <c r="E63" s="154"/>
      <c r="F63" s="155"/>
    </row>
  </sheetData>
  <mergeCells count="1">
    <mergeCell ref="B60:E6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F05E1-F381-4399-ACEB-B4952FB46779}">
  <dimension ref="A5:J19"/>
  <sheetViews>
    <sheetView tabSelected="1" workbookViewId="0">
      <selection activeCell="J22" sqref="J22"/>
    </sheetView>
  </sheetViews>
  <sheetFormatPr defaultRowHeight="15" x14ac:dyDescent="0.25"/>
  <cols>
    <col min="2" max="2" width="42.42578125" customWidth="1"/>
    <col min="5" max="5" width="10.140625" style="122" bestFit="1" customWidth="1"/>
  </cols>
  <sheetData>
    <row r="5" spans="1:10" ht="18" x14ac:dyDescent="0.25">
      <c r="A5" s="162"/>
      <c r="B5" s="163" t="s">
        <v>374</v>
      </c>
      <c r="C5" s="164"/>
      <c r="D5" s="165"/>
      <c r="E5" s="177"/>
      <c r="F5" s="165"/>
      <c r="G5" s="165"/>
    </row>
    <row r="6" spans="1:10" x14ac:dyDescent="0.25">
      <c r="A6" s="166"/>
      <c r="B6" s="167"/>
      <c r="C6" s="167"/>
      <c r="D6" s="167"/>
      <c r="E6" s="178"/>
      <c r="F6" s="167"/>
      <c r="G6" s="167"/>
    </row>
    <row r="7" spans="1:10" x14ac:dyDescent="0.25">
      <c r="A7" s="168"/>
      <c r="B7" s="176" t="s">
        <v>355</v>
      </c>
      <c r="C7" s="176"/>
      <c r="D7" s="176"/>
      <c r="E7" s="179">
        <f>('građevinsko-obrtnički'!E306)</f>
        <v>0</v>
      </c>
      <c r="F7" s="173"/>
      <c r="G7" s="173"/>
      <c r="H7" s="174"/>
      <c r="I7" s="174"/>
      <c r="J7" s="174"/>
    </row>
    <row r="8" spans="1:10" x14ac:dyDescent="0.25">
      <c r="A8" s="168"/>
      <c r="B8" s="176" t="s">
        <v>359</v>
      </c>
      <c r="C8" s="176"/>
      <c r="D8" s="176"/>
      <c r="E8" s="179">
        <f>('Vodovod i kanalizacija'!F146)</f>
        <v>0</v>
      </c>
      <c r="F8" s="173"/>
      <c r="G8" s="173"/>
      <c r="H8" s="174"/>
      <c r="I8" s="174"/>
      <c r="J8" s="174"/>
    </row>
    <row r="9" spans="1:10" x14ac:dyDescent="0.25">
      <c r="A9" s="168"/>
      <c r="B9" s="175" t="s">
        <v>361</v>
      </c>
      <c r="C9" s="175"/>
      <c r="D9" s="175"/>
      <c r="E9" s="180">
        <f>('Elektro radovi'!F60)</f>
        <v>0</v>
      </c>
      <c r="F9" s="173"/>
      <c r="G9" s="173"/>
      <c r="H9" s="174"/>
      <c r="I9" s="174"/>
      <c r="J9" s="174"/>
    </row>
    <row r="10" spans="1:10" x14ac:dyDescent="0.25">
      <c r="A10" s="168"/>
      <c r="B10" s="182" t="s">
        <v>362</v>
      </c>
      <c r="C10" s="182"/>
      <c r="D10" s="182"/>
      <c r="E10" s="183">
        <f>(E7+E8+E9)</f>
        <v>0</v>
      </c>
      <c r="F10" s="169"/>
      <c r="G10" s="169"/>
    </row>
    <row r="11" spans="1:10" x14ac:dyDescent="0.25">
      <c r="A11" s="168"/>
      <c r="B11" s="184" t="s">
        <v>363</v>
      </c>
      <c r="C11" s="184"/>
      <c r="D11" s="184"/>
      <c r="E11" s="185">
        <f>(E10*0.25)</f>
        <v>0</v>
      </c>
      <c r="F11" s="169"/>
    </row>
    <row r="12" spans="1:10" x14ac:dyDescent="0.25">
      <c r="A12" s="168"/>
      <c r="B12" s="186" t="s">
        <v>364</v>
      </c>
      <c r="C12" s="186"/>
      <c r="D12" s="186"/>
      <c r="E12" s="187">
        <f>(E10+E11)</f>
        <v>0</v>
      </c>
      <c r="F12" s="169"/>
      <c r="G12" s="169"/>
    </row>
    <row r="13" spans="1:10" x14ac:dyDescent="0.25">
      <c r="A13" s="168"/>
      <c r="B13" s="169"/>
      <c r="C13" s="169"/>
      <c r="D13" s="169"/>
      <c r="E13" s="181"/>
      <c r="F13" s="169"/>
      <c r="G13" s="169"/>
    </row>
    <row r="14" spans="1:10" x14ac:dyDescent="0.25">
      <c r="A14" s="168"/>
      <c r="B14" s="169"/>
      <c r="C14" s="169"/>
      <c r="D14" s="169"/>
      <c r="E14" s="181"/>
      <c r="F14" s="169"/>
      <c r="G14" s="169"/>
    </row>
    <row r="15" spans="1:10" x14ac:dyDescent="0.25">
      <c r="A15" s="168"/>
      <c r="B15" s="169"/>
      <c r="C15" s="169"/>
      <c r="D15" s="169"/>
      <c r="E15" s="181"/>
      <c r="F15" s="169"/>
      <c r="G15" s="169"/>
    </row>
    <row r="16" spans="1:10" x14ac:dyDescent="0.25">
      <c r="A16" s="168"/>
      <c r="B16" s="169"/>
      <c r="C16" s="169"/>
      <c r="D16" s="169"/>
      <c r="E16" s="181"/>
      <c r="F16" s="169"/>
      <c r="G16" s="169"/>
    </row>
    <row r="17" spans="1:7" x14ac:dyDescent="0.25">
      <c r="A17" s="168"/>
      <c r="B17" s="169"/>
      <c r="C17" s="169"/>
      <c r="D17" s="169"/>
      <c r="E17" s="181"/>
      <c r="F17" s="169"/>
      <c r="G17" s="169"/>
    </row>
    <row r="18" spans="1:7" x14ac:dyDescent="0.25">
      <c r="A18" s="168"/>
      <c r="B18" s="169"/>
      <c r="C18" s="169"/>
      <c r="D18" s="169"/>
      <c r="E18" s="181"/>
      <c r="F18" s="169"/>
      <c r="G18" s="169"/>
    </row>
    <row r="19" spans="1:7" x14ac:dyDescent="0.25">
      <c r="A19" s="168"/>
      <c r="B19" s="169"/>
      <c r="C19" s="169"/>
      <c r="D19" s="169"/>
      <c r="E19" s="181"/>
      <c r="F19" s="169"/>
      <c r="G19" s="169"/>
    </row>
  </sheetData>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86C62-27F5-4C66-AE93-269232171FBE}">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građevinsko-obrtnički</vt:lpstr>
      <vt:lpstr>Vodovod i kanalizacija</vt:lpstr>
      <vt:lpstr>Elektro radovi</vt:lpstr>
      <vt:lpstr>Rekapitulacija</vt:lpstr>
      <vt:lpstr>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OSG</dc:creator>
  <cp:lastModifiedBy>Općina SG</cp:lastModifiedBy>
  <cp:lastPrinted>2021-06-29T06:18:40Z</cp:lastPrinted>
  <dcterms:created xsi:type="dcterms:W3CDTF">2021-05-17T08:28:32Z</dcterms:created>
  <dcterms:modified xsi:type="dcterms:W3CDTF">2021-06-29T06:20:58Z</dcterms:modified>
</cp:coreProperties>
</file>