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WIN 10\Desktop\JEDNOSTAVNA NABAVA\2019\CESTA PORED DOMA U GORNJEM VAROŠU\"/>
    </mc:Choice>
  </mc:AlternateContent>
  <bookViews>
    <workbookView xWindow="0" yWindow="0" windowWidth="28800" windowHeight="12135"/>
  </bookViews>
  <sheets>
    <sheet name="Troskovnik" sheetId="1" r:id="rId1"/>
  </sheets>
  <definedNames>
    <definedName name="_xlnm.Print_Area" localSheetId="0">Troskovnik!$A$1:$F$79</definedName>
  </definedNames>
  <calcPr calcId="152511"/>
</workbook>
</file>

<file path=xl/calcChain.xml><?xml version="1.0" encoding="utf-8"?>
<calcChain xmlns="http://schemas.openxmlformats.org/spreadsheetml/2006/main">
  <c r="F46" i="1" l="1"/>
  <c r="F37" i="1" l="1"/>
  <c r="F58" i="1"/>
  <c r="F28" i="1"/>
  <c r="F44" i="1"/>
  <c r="F43" i="1"/>
  <c r="F41" i="1"/>
  <c r="F26" i="1"/>
  <c r="F47" i="1" l="1"/>
  <c r="F65" i="1"/>
  <c r="F8" i="1"/>
  <c r="F11" i="1" s="1"/>
  <c r="B60" i="1"/>
  <c r="B47" i="1"/>
  <c r="B33" i="1"/>
  <c r="B11" i="1"/>
  <c r="F67" i="1" l="1"/>
  <c r="F76" i="1" s="1"/>
  <c r="F31" i="1"/>
  <c r="F74" i="1"/>
  <c r="F53" i="1" l="1"/>
  <c r="F60" i="1" s="1"/>
  <c r="F17" i="1"/>
  <c r="F24" i="1"/>
  <c r="F75" i="1" l="1"/>
  <c r="F20" i="1"/>
  <c r="F33" i="1" s="1"/>
  <c r="F72" i="1"/>
  <c r="F73" i="1" l="1"/>
  <c r="F77" i="1" s="1"/>
  <c r="F78" i="1" l="1"/>
  <c r="F79" i="1" s="1"/>
</calcChain>
</file>

<file path=xl/sharedStrings.xml><?xml version="1.0" encoding="utf-8"?>
<sst xmlns="http://schemas.openxmlformats.org/spreadsheetml/2006/main" count="86" uniqueCount="59">
  <si>
    <t>PRIPREMNI RADOVI</t>
  </si>
  <si>
    <t>ZEMLJANI RADOVI</t>
  </si>
  <si>
    <t>m'</t>
  </si>
  <si>
    <t>UKUPNO</t>
  </si>
  <si>
    <t>ODVODNJA</t>
  </si>
  <si>
    <t>KOLNIČKA KONSTRUKCIJA</t>
  </si>
  <si>
    <t>kom</t>
  </si>
  <si>
    <t>A</t>
  </si>
  <si>
    <t>B</t>
  </si>
  <si>
    <t>C</t>
  </si>
  <si>
    <t>E</t>
  </si>
  <si>
    <t>UKUPNO E</t>
  </si>
  <si>
    <t>D</t>
  </si>
  <si>
    <t>SVEUKUPNO</t>
  </si>
  <si>
    <t>PROMETNA SIGNALIZACIJA</t>
  </si>
  <si>
    <t>REKAPITULACIJA</t>
  </si>
  <si>
    <t xml:space="preserve">VERTIKALNA I HORIZONTALNA SIGNALIZACIJA </t>
  </si>
  <si>
    <t>Količina</t>
  </si>
  <si>
    <t>INVESTITOR:</t>
  </si>
  <si>
    <t>GRAĐEVINA:</t>
  </si>
  <si>
    <t>RAZINA OBRADE:</t>
  </si>
  <si>
    <t>Broj stavke</t>
  </si>
  <si>
    <t>Opis stavke</t>
  </si>
  <si>
    <t>JM</t>
  </si>
  <si>
    <t>J. C.</t>
  </si>
  <si>
    <t>Iznos</t>
  </si>
  <si>
    <r>
      <t>m</t>
    </r>
    <r>
      <rPr>
        <vertAlign val="superscript"/>
        <sz val="12"/>
        <rFont val="Calibri"/>
        <family val="2"/>
        <charset val="238"/>
      </rPr>
      <t>2</t>
    </r>
  </si>
  <si>
    <r>
      <t>m</t>
    </r>
    <r>
      <rPr>
        <vertAlign val="superscript"/>
        <sz val="12"/>
        <rFont val="Calibri"/>
        <family val="2"/>
        <charset val="238"/>
      </rPr>
      <t>3</t>
    </r>
  </si>
  <si>
    <t>1.</t>
  </si>
  <si>
    <t>2.</t>
  </si>
  <si>
    <t>PONUDBENI TROŠKOVNIK</t>
  </si>
  <si>
    <t>3.</t>
  </si>
  <si>
    <t>4.</t>
  </si>
  <si>
    <t>5.</t>
  </si>
  <si>
    <t>6.</t>
  </si>
  <si>
    <t>BITUMENIZIRANI NOSIVO-HABAJUĆI SLOJ</t>
  </si>
  <si>
    <t>PDV 25%</t>
  </si>
  <si>
    <t>OPĆINA STARA GRADIŠKA</t>
  </si>
  <si>
    <t>Iskolčenje građevine obuhvaća sva
geodetska mjerenja, osiguranje osi
iskolčene trase, profiliranje, obnavljanje
i održavanje iskolčenih oznaka na
terenu za sve vrijeme građenja, odnosno do završetka radova. Stavkom
je obuhvaćen cijeli profil ulice zajedno s
elementima odvodnje i izmještenih
instalacija.</t>
  </si>
  <si>
    <r>
      <rPr>
        <b/>
        <sz val="12"/>
        <rFont val="Calibri"/>
        <family val="2"/>
        <charset val="238"/>
        <scheme val="minor"/>
      </rPr>
      <t>Strojni iskop površinskog sloja kamenog materijala.</t>
    </r>
    <r>
      <rPr>
        <sz val="12"/>
        <rFont val="Calibri"/>
        <family val="2"/>
        <charset val="238"/>
        <scheme val="minor"/>
      </rPr>
      <t xml:space="preserve">
Rad obuhvaća površinski iskop u
debljini sloja od 15 cm, te prijevoz viška
materijala na stalno ili privremeno
odlagalište koje osigurava i održava
izvođač radova. Tijekom iskopa treba
voditi računa o tome da bude
omogućena poprečna i uzdužna
odovodnja. Površine na kojima je nakon
iskopa predviđena izrada nasipa,
potrebno je odmah urediti i sabiti.</t>
    </r>
  </si>
  <si>
    <r>
      <rPr>
        <b/>
        <sz val="12"/>
        <rFont val="Calibri"/>
        <family val="2"/>
        <charset val="238"/>
        <scheme val="minor"/>
      </rPr>
      <t>Strojni iskopi u materijalu "C" kategorije.</t>
    </r>
    <r>
      <rPr>
        <sz val="12"/>
        <rFont val="Calibri"/>
        <family val="2"/>
        <charset val="238"/>
        <scheme val="minor"/>
      </rPr>
      <t xml:space="preserve">
Rad obuhvaća  iskop  na trasi prema visinskim kotama,
te propisanim nagibima kosina. Rad
uključuje i utovar iskopanog materijala u
prijevozna sredstva, prijevoz do
deponije, deponiranje i uređenje
deponije. .</t>
    </r>
  </si>
  <si>
    <r>
      <rPr>
        <b/>
        <sz val="12"/>
        <rFont val="Calibri"/>
        <family val="2"/>
        <charset val="238"/>
        <scheme val="minor"/>
      </rPr>
      <t>Uređenje temeljnog tla mehaničkim zbijanjem</t>
    </r>
    <r>
      <rPr>
        <sz val="12"/>
        <rFont val="Calibri"/>
        <family val="2"/>
        <charset val="238"/>
        <scheme val="minor"/>
      </rPr>
      <t xml:space="preserve">
Grubo i fino planiranje i valjanje posteljice prometnih, površina, te zbijanje glatkim valjcimaili valjcima s kotačima na pneumaticima.Zbijanje posteljice treba izvršiti tako da se postigne stupanj zbijenosti u u odnosu na
standardni Proctor-ov postupak Sz≥80-
100%, odnosno modul stišljivosti Ms≥25-
35MN/m².</t>
    </r>
  </si>
  <si>
    <r>
      <rPr>
        <b/>
        <sz val="12"/>
        <rFont val="Calibri"/>
        <family val="2"/>
        <charset val="238"/>
        <scheme val="minor"/>
      </rPr>
      <t>Izrada bankina od zrnatog kamenog materijala.</t>
    </r>
    <r>
      <rPr>
        <sz val="12"/>
        <rFont val="Calibri"/>
        <family val="2"/>
        <charset val="238"/>
        <scheme val="minor"/>
      </rPr>
      <t xml:space="preserve">
Iskop postojećeg materijala s odvozom
na deponiju, nabava, dobava,
razastiranje, planiranje i zbijanje sloja
nesortiranog zrnatog kamenog
materijala bankine širine 75cm, debljine
12cm u zbijenom stanju. Stavka
obuhvaća nabavu, dobavu i prijevoz
materijala, te potrebno razastiranje,
ravnanje i zbijanje.</t>
    </r>
  </si>
  <si>
    <r>
      <rPr>
        <b/>
        <sz val="12"/>
        <rFont val="Calibri"/>
        <family val="2"/>
        <charset val="238"/>
        <scheme val="minor"/>
      </rPr>
      <t>Izrada plitkih drenaža</t>
    </r>
    <r>
      <rPr>
        <sz val="12"/>
        <rFont val="Calibri"/>
        <family val="2"/>
        <charset val="238"/>
        <scheme val="minor"/>
      </rPr>
      <t xml:space="preserve">
Izrada plitkih drenaža od perforiranih
drenažnih PVC cijevi DN 110mm na
podlozi od betona klase C12/15. Izrada plitkih drenaža u već iskopanim
rovovima, dna ispod granice
smrzavanja i isplaniranog na zadani
nagib iz projekta, od perforiranih
drenažnih PVC cijevi, na podlozi od
gline ili betona, sa ugradnjom filterskog
sloja od šljunka ili tucanika granulacije 8-
63mm promjera zrna i zatrpavanje rova,
te utovarom i odvozom viška materijala.
U cijenu je uključeno i poravnanje dna
iskopanog rova, nabava, prijevoz i
prijenos materijala za izradu podloge,
filterskog materijala i drenažnih cijevi i
spojeva odnosno ispusta, po potrebi
privremeno skladištenje materijala, rad
na izradi podloge, postavljanju i
spajanju drenažnih cijevi u
projektiranom nagibu, izrada
predviđenih vodolovnih grla ili ispusta u
okolni teren, izrada filterskog sloja s
pažljivim zbijanjem i čišćenje nakon
dovršetka radova.</t>
    </r>
  </si>
  <si>
    <r>
      <t>m</t>
    </r>
    <r>
      <rPr>
        <vertAlign val="superscript"/>
        <sz val="12"/>
        <rFont val="Calibri"/>
        <family val="2"/>
        <charset val="238"/>
        <scheme val="minor"/>
      </rPr>
      <t>3</t>
    </r>
  </si>
  <si>
    <t>PVC SN8 cijevi fi 160 mm.</t>
  </si>
  <si>
    <r>
      <rPr>
        <b/>
        <sz val="12"/>
        <rFont val="Calibri"/>
        <family val="2"/>
        <charset val="238"/>
        <scheme val="minor"/>
      </rPr>
      <t>Ugradnja odvodnih cijevi oborinske kanalizacije i slivničkih veza.</t>
    </r>
    <r>
      <rPr>
        <sz val="12"/>
        <rFont val="Calibri"/>
        <family val="2"/>
        <charset val="238"/>
        <scheme val="minor"/>
      </rPr>
      <t xml:space="preserve"> Polaganje kanalizacijskih
vodonepropusnih cijevi na pripremljenu
podlogu u projektiranom nagibu sa spajanjem prema uputama proizvođača.
Stavka obuhvaća nabavu cijevi,
fazonskih komada i spojnih sredstava,
prijevozi i prenosi, istovar uz
kanalizacijski rov, privremeno
skladištenje i razvoz duž rova, spuštanje
u rov i ugradnja, te sav rad, dodatni
materijal i pribor potreban za potpunu
propisanu ugradnju i spajanje cijevi
međusobno, kao i na revizijska okna,
postojeći kanalizacijski cjevovod.</t>
    </r>
  </si>
  <si>
    <r>
      <t xml:space="preserve">Revizijska okna. </t>
    </r>
    <r>
      <rPr>
        <sz val="12"/>
        <rFont val="Calibri"/>
        <family val="2"/>
        <charset val="238"/>
        <scheme val="minor"/>
      </rPr>
      <t>Dobava, transport i postavljanje
modularnih revizijskih kanalizacijskih
okana, uključivo raznošenje i spuštanje
u rov te potrebni spojni i brtveni
materijal. Okno se postavlja na zbijenu
pješčanu posteljicu min 97% po
Proctoru koje je uključeno u cijenu. Spoj
okna i kanalizacijske cijevi s jedne
strane vrši se kroz ulazno brtvilo, a s
druge strane na naglavak kanalizacijske
cijevi.</t>
    </r>
  </si>
  <si>
    <t>kompl.</t>
  </si>
  <si>
    <r>
      <t>Ugradnja poklopaca na revizijska okna</t>
    </r>
    <r>
      <rPr>
        <sz val="12"/>
        <rFont val="Calibri"/>
        <family val="2"/>
        <charset val="238"/>
        <scheme val="minor"/>
      </rPr>
      <t>.Dobava i ugradnja poklopaca na
revizijska okna, nosivost poklopaca 100 kN</t>
    </r>
  </si>
  <si>
    <r>
      <rPr>
        <b/>
        <sz val="12"/>
        <rFont val="Calibri"/>
        <family val="2"/>
        <charset val="238"/>
        <scheme val="minor"/>
      </rPr>
      <t>Zatrpavanje rova kanalizacije</t>
    </r>
    <r>
      <rPr>
        <sz val="12"/>
        <rFont val="Calibri"/>
        <family val="2"/>
        <charset val="238"/>
        <scheme val="minor"/>
      </rPr>
      <t>.           Zatrpavanje rova kanalizacije pijeskom
do razine posteljice kako bi se osigurala
bočna stabilnost ruba kolničke
konstrukcije.</t>
    </r>
  </si>
  <si>
    <r>
      <rPr>
        <b/>
        <sz val="12"/>
        <rFont val="Calibri"/>
        <family val="2"/>
        <charset val="238"/>
        <scheme val="minor"/>
      </rPr>
      <t xml:space="preserve">Iskop rova za oborinsku kanalizaciju.       </t>
    </r>
    <r>
      <rPr>
        <sz val="12"/>
        <rFont val="Calibri"/>
        <family val="2"/>
        <charset val="238"/>
        <scheme val="minor"/>
      </rPr>
      <t>Strojni iskop rova za oborinsku
kanalizaciju s razupiranjem u materijalu
kategorije "C", prema nacrtima iz
projekta. Cijenom su obuhvaćeni iskopi
svih elemenata kanalizacijske mreže i
svi pomoćni radovi (razupiranje, oplate,
crpljenje vode, vertikalni prijenosi,
privremeno odlaganje, dodatni ručni
iskopi i sl.), poravnanje dna, eventualna
mjestimična sanacija dna iskopa,
odlaganje, razastiranje i utovar u
prijevozno sredstvo viška materijala s
uređenjem i čišćenjem terena u pojasu
rova. Izvedba, kontrola kakvoće i
obračun prema OTU 2-05 I 3-04.1.</t>
    </r>
  </si>
  <si>
    <r>
      <rPr>
        <b/>
        <sz val="12"/>
        <rFont val="Calibri"/>
        <family val="2"/>
        <charset val="238"/>
        <scheme val="minor"/>
      </rPr>
      <t>Nosivi sloj od zrnatog kamenog materijala</t>
    </r>
    <r>
      <rPr>
        <sz val="12"/>
        <rFont val="Calibri"/>
        <family val="2"/>
        <charset val="238"/>
        <scheme val="minor"/>
      </rPr>
      <t>.    Izrada nosivog sloja od mehanički
zbijene drobljene kamene mješavine
0/63 mm. Stavkom je obuhvaćena
nabava, doprema i ugradnja (strojno
razastiranje, planiranje i zbijanje do
traženog modula stišljivosti ili stupnja
zbijenosti) na uređenu i preuzetu
podlogu.</t>
    </r>
  </si>
  <si>
    <t>Bitumenizirani nosivi-habajući sloj. Strojna izrada asfaltnog habajućeg sloja
(AC surf), proizvedenog i ugrađenog po
vrućem postupku, vrste bitumena i
agregata prema potvrđenom radnom
sastavu. U cijenu je uključena nabava i
prijevoz prethodno strojno proizvedene
mješavine od agregata i bitumena kao veziva, te utovar, prijevoz, i strojna
ugradba (razastiranje i zbijanje).
Izvedba, kontrola kakvoće i obračun
prema HRN EN 13108-1 za lako
prometno opterećenje.</t>
  </si>
  <si>
    <t>AC 16 surf 50/70 AG4 M4 debljine 6 cm. na cesti</t>
  </si>
  <si>
    <r>
      <rPr>
        <b/>
        <sz val="12"/>
        <rFont val="Calibri"/>
        <family val="2"/>
        <charset val="238"/>
        <scheme val="minor"/>
      </rPr>
      <t>Prometni znakovi (okomita signalizacija )</t>
    </r>
    <r>
      <rPr>
        <sz val="12"/>
        <rFont val="Calibri"/>
        <family val="2"/>
        <charset val="238"/>
        <scheme val="minor"/>
      </rPr>
      <t>. Ovaj rad obuhvaća nabavu i
postavljanje svih vrsta prometnih
znakova u svemu prema projektu
prometne opreme ceste.</t>
    </r>
  </si>
  <si>
    <t>Znak B 02 , osmerokut ; 60 cm</t>
  </si>
  <si>
    <t>Privremeno blindiranje trase kanalizacije u sabirnoj jami do puštanja glavne kanalizacije u rad</t>
  </si>
  <si>
    <t>Rekonstrukcija nerazvrstane ceste u Gornjem Varošu,  pored doma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</si>
</sst>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HRHelvetica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6">
    <xf numFmtId="0" fontId="0" fillId="0" borderId="0" xfId="0"/>
    <xf numFmtId="0" fontId="6" fillId="0" borderId="0" xfId="0" applyFont="1" applyAlignment="1">
      <alignment wrapText="1" shrinkToFit="1"/>
    </xf>
    <xf numFmtId="0" fontId="6" fillId="0" borderId="0" xfId="0" applyFont="1" applyAlignment="1">
      <alignment horizontal="center"/>
    </xf>
    <xf numFmtId="4" fontId="7" fillId="0" borderId="0" xfId="0" applyNumberFormat="1" applyFont="1"/>
    <xf numFmtId="0" fontId="6" fillId="0" borderId="0" xfId="0" applyFont="1"/>
    <xf numFmtId="49" fontId="8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/>
    </xf>
    <xf numFmtId="4" fontId="7" fillId="3" borderId="1" xfId="2" applyNumberFormat="1" applyFont="1" applyFill="1" applyBorder="1" applyAlignment="1">
      <alignment horizontal="center" vertical="center"/>
    </xf>
    <xf numFmtId="49" fontId="11" fillId="0" borderId="0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top"/>
    </xf>
    <xf numFmtId="0" fontId="13" fillId="2" borderId="0" xfId="0" applyFont="1" applyFill="1" applyAlignment="1">
      <alignment wrapText="1" shrinkToFit="1"/>
    </xf>
    <xf numFmtId="0" fontId="13" fillId="2" borderId="0" xfId="0" applyFont="1" applyFill="1" applyAlignment="1">
      <alignment horizontal="center"/>
    </xf>
    <xf numFmtId="4" fontId="12" fillId="2" borderId="0" xfId="0" applyNumberFormat="1" applyFont="1" applyFill="1"/>
    <xf numFmtId="0" fontId="13" fillId="0" borderId="0" xfId="0" applyFont="1"/>
    <xf numFmtId="0" fontId="6" fillId="0" borderId="0" xfId="0" applyFont="1" applyAlignment="1">
      <alignment horizontal="right" vertical="top"/>
    </xf>
    <xf numFmtId="0" fontId="13" fillId="0" borderId="4" xfId="0" applyFont="1" applyBorder="1" applyAlignment="1">
      <alignment horizontal="right" vertical="top"/>
    </xf>
    <xf numFmtId="0" fontId="13" fillId="0" borderId="4" xfId="0" applyFont="1" applyBorder="1" applyAlignment="1">
      <alignment wrapText="1" shrinkToFit="1"/>
    </xf>
    <xf numFmtId="0" fontId="13" fillId="0" borderId="4" xfId="0" applyFont="1" applyBorder="1" applyAlignment="1">
      <alignment horizontal="center"/>
    </xf>
    <xf numFmtId="4" fontId="12" fillId="0" borderId="4" xfId="0" applyNumberFormat="1" applyFont="1" applyBorder="1"/>
    <xf numFmtId="0" fontId="13" fillId="0" borderId="0" xfId="0" applyFont="1" applyBorder="1" applyAlignment="1">
      <alignment horizontal="right" vertical="top"/>
    </xf>
    <xf numFmtId="0" fontId="13" fillId="0" borderId="0" xfId="0" applyFont="1" applyBorder="1" applyAlignment="1">
      <alignment wrapText="1" shrinkToFit="1"/>
    </xf>
    <xf numFmtId="0" fontId="13" fillId="0" borderId="0" xfId="0" applyFont="1" applyBorder="1" applyAlignment="1">
      <alignment horizontal="center"/>
    </xf>
    <xf numFmtId="4" fontId="12" fillId="0" borderId="0" xfId="0" applyNumberFormat="1" applyFont="1" applyBorder="1"/>
    <xf numFmtId="4" fontId="6" fillId="0" borderId="0" xfId="0" applyNumberFormat="1" applyFont="1"/>
    <xf numFmtId="0" fontId="13" fillId="0" borderId="0" xfId="0" applyFont="1" applyFill="1" applyAlignment="1">
      <alignment horizontal="right" vertical="top"/>
    </xf>
    <xf numFmtId="0" fontId="13" fillId="0" borderId="0" xfId="0" applyFont="1" applyFill="1" applyAlignment="1">
      <alignment wrapText="1" shrinkToFit="1"/>
    </xf>
    <xf numFmtId="0" fontId="12" fillId="0" borderId="0" xfId="0" applyFont="1" applyFill="1" applyAlignment="1">
      <alignment wrapText="1" shrinkToFit="1"/>
    </xf>
    <xf numFmtId="4" fontId="12" fillId="0" borderId="0" xfId="0" applyNumberFormat="1" applyFont="1" applyFill="1"/>
    <xf numFmtId="0" fontId="6" fillId="0" borderId="3" xfId="0" applyFont="1" applyBorder="1" applyAlignment="1">
      <alignment horizontal="right" vertical="top"/>
    </xf>
    <xf numFmtId="0" fontId="6" fillId="0" borderId="4" xfId="0" applyFont="1" applyBorder="1" applyAlignment="1">
      <alignment horizontal="center"/>
    </xf>
    <xf numFmtId="4" fontId="7" fillId="0" borderId="4" xfId="0" applyNumberFormat="1" applyFont="1" applyBorder="1"/>
    <xf numFmtId="0" fontId="13" fillId="0" borderId="5" xfId="0" applyFont="1" applyBorder="1" applyAlignment="1">
      <alignment horizontal="right" vertical="top"/>
    </xf>
    <xf numFmtId="0" fontId="13" fillId="0" borderId="5" xfId="0" applyFont="1" applyBorder="1" applyAlignment="1">
      <alignment wrapText="1" shrinkToFit="1"/>
    </xf>
    <xf numFmtId="0" fontId="13" fillId="0" borderId="5" xfId="0" applyFont="1" applyBorder="1" applyAlignment="1">
      <alignment horizontal="center"/>
    </xf>
    <xf numFmtId="4" fontId="12" fillId="0" borderId="5" xfId="0" applyNumberFormat="1" applyFont="1" applyBorder="1"/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wrapText="1" shrinkToFit="1"/>
    </xf>
    <xf numFmtId="0" fontId="13" fillId="0" borderId="0" xfId="0" applyFont="1" applyAlignment="1">
      <alignment horizontal="center"/>
    </xf>
    <xf numFmtId="4" fontId="12" fillId="0" borderId="0" xfId="0" applyNumberFormat="1" applyFont="1"/>
    <xf numFmtId="0" fontId="13" fillId="0" borderId="6" xfId="0" applyFont="1" applyBorder="1" applyAlignment="1">
      <alignment horizontal="right" vertical="top"/>
    </xf>
    <xf numFmtId="0" fontId="13" fillId="0" borderId="6" xfId="0" applyFont="1" applyBorder="1" applyAlignment="1">
      <alignment wrapText="1" shrinkToFit="1"/>
    </xf>
    <xf numFmtId="0" fontId="13" fillId="0" borderId="6" xfId="0" applyFont="1" applyBorder="1" applyAlignment="1">
      <alignment horizontal="center"/>
    </xf>
    <xf numFmtId="4" fontId="12" fillId="0" borderId="6" xfId="0" applyNumberFormat="1" applyFont="1" applyBorder="1"/>
    <xf numFmtId="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43" fontId="7" fillId="0" borderId="0" xfId="1" applyFont="1"/>
    <xf numFmtId="43" fontId="7" fillId="3" borderId="1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12" fillId="2" borderId="0" xfId="1" applyFont="1" applyFill="1"/>
    <xf numFmtId="43" fontId="12" fillId="0" borderId="4" xfId="1" applyFont="1" applyBorder="1"/>
    <xf numFmtId="43" fontId="12" fillId="0" borderId="0" xfId="1" applyFont="1" applyBorder="1"/>
    <xf numFmtId="43" fontId="12" fillId="0" borderId="0" xfId="1" applyFont="1" applyFill="1"/>
    <xf numFmtId="43" fontId="7" fillId="0" borderId="2" xfId="1" applyFont="1" applyBorder="1"/>
    <xf numFmtId="43" fontId="12" fillId="0" borderId="5" xfId="1" applyFont="1" applyBorder="1"/>
    <xf numFmtId="43" fontId="12" fillId="0" borderId="0" xfId="1" applyFont="1"/>
    <xf numFmtId="43" fontId="12" fillId="0" borderId="6" xfId="1" applyFont="1" applyBorder="1"/>
    <xf numFmtId="0" fontId="13" fillId="2" borderId="0" xfId="0" applyFont="1" applyFill="1" applyAlignment="1">
      <alignment wrapText="1" shrinkToFi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 shrinkToFit="1"/>
    </xf>
    <xf numFmtId="0" fontId="4" fillId="0" borderId="0" xfId="0" applyFont="1" applyAlignment="1">
      <alignment horizontal="center"/>
    </xf>
    <xf numFmtId="4" fontId="4" fillId="0" borderId="0" xfId="0" applyNumberFormat="1" applyFont="1"/>
    <xf numFmtId="43" fontId="13" fillId="0" borderId="0" xfId="0" applyNumberFormat="1" applyFont="1"/>
    <xf numFmtId="0" fontId="13" fillId="0" borderId="0" xfId="0" applyFont="1" applyAlignment="1">
      <alignment horizontal="left" vertical="top" wrapText="1" shrinkToFit="1"/>
    </xf>
    <xf numFmtId="0" fontId="13" fillId="0" borderId="0" xfId="0" applyFont="1" applyAlignment="1">
      <alignment vertical="top" wrapText="1" shrinkToFit="1"/>
    </xf>
    <xf numFmtId="0" fontId="6" fillId="0" borderId="0" xfId="0" applyFont="1" applyAlignment="1">
      <alignment vertical="top" wrapText="1" shrinkToFit="1"/>
    </xf>
    <xf numFmtId="0" fontId="6" fillId="0" borderId="0" xfId="0" applyFont="1" applyAlignment="1">
      <alignment horizontal="center"/>
    </xf>
    <xf numFmtId="43" fontId="7" fillId="0" borderId="0" xfId="1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 wrapText="1" shrinkToFit="1"/>
    </xf>
    <xf numFmtId="0" fontId="6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</cellXfs>
  <cellStyles count="3">
    <cellStyle name="Normal 2" xfId="2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81"/>
  <sheetViews>
    <sheetView tabSelected="1" view="pageBreakPreview" topLeftCell="A40" zoomScaleNormal="100" zoomScaleSheetLayoutView="100" workbookViewId="0">
      <selection activeCell="K43" sqref="K43"/>
    </sheetView>
  </sheetViews>
  <sheetFormatPr defaultRowHeight="15.75"/>
  <cols>
    <col min="1" max="1" width="20.5703125" style="18" customWidth="1"/>
    <col min="2" max="2" width="45.140625" style="1" customWidth="1"/>
    <col min="3" max="3" width="9" style="2" customWidth="1"/>
    <col min="4" max="4" width="8.85546875" style="3" customWidth="1"/>
    <col min="5" max="5" width="9.7109375" style="3" customWidth="1"/>
    <col min="6" max="6" width="14" style="49" customWidth="1"/>
    <col min="7" max="8" width="11.7109375" style="4" bestFit="1" customWidth="1"/>
    <col min="9" max="16384" width="9.140625" style="4"/>
  </cols>
  <sheetData>
    <row r="1" spans="1:9">
      <c r="A1" s="61" t="s">
        <v>18</v>
      </c>
      <c r="B1" s="1" t="s">
        <v>37</v>
      </c>
    </row>
    <row r="2" spans="1:9" ht="31.5">
      <c r="A2" s="61" t="s">
        <v>19</v>
      </c>
      <c r="B2" s="1" t="s">
        <v>58</v>
      </c>
      <c r="C2" s="62"/>
    </row>
    <row r="3" spans="1:9">
      <c r="A3" s="61" t="s">
        <v>20</v>
      </c>
      <c r="B3" s="1" t="s">
        <v>30</v>
      </c>
    </row>
    <row r="4" spans="1:9" ht="24.75" customHeight="1">
      <c r="A4" s="5" t="s">
        <v>21</v>
      </c>
      <c r="B4" s="6" t="s">
        <v>22</v>
      </c>
      <c r="C4" s="7" t="s">
        <v>23</v>
      </c>
      <c r="D4" s="8" t="s">
        <v>17</v>
      </c>
      <c r="E4" s="8" t="s">
        <v>24</v>
      </c>
      <c r="F4" s="50" t="s">
        <v>25</v>
      </c>
    </row>
    <row r="5" spans="1:9">
      <c r="A5" s="9"/>
      <c r="B5" s="10"/>
      <c r="C5" s="11"/>
      <c r="D5" s="12"/>
      <c r="E5" s="12"/>
      <c r="F5" s="51"/>
    </row>
    <row r="6" spans="1:9" s="17" customFormat="1">
      <c r="A6" s="13" t="s">
        <v>7</v>
      </c>
      <c r="B6" s="14" t="s">
        <v>0</v>
      </c>
      <c r="C6" s="15"/>
      <c r="D6" s="16"/>
      <c r="E6" s="16"/>
      <c r="F6" s="52"/>
      <c r="I6" s="48"/>
    </row>
    <row r="8" spans="1:9" ht="141.75">
      <c r="A8" s="18" t="s">
        <v>28</v>
      </c>
      <c r="B8" s="1" t="s">
        <v>38</v>
      </c>
      <c r="C8" s="2" t="s">
        <v>2</v>
      </c>
      <c r="D8" s="3">
        <v>40</v>
      </c>
      <c r="F8" s="49">
        <f>ROUND(D8*E8,2)</f>
        <v>0</v>
      </c>
    </row>
    <row r="11" spans="1:9" s="17" customFormat="1">
      <c r="A11" s="19"/>
      <c r="B11" s="20" t="str">
        <f>"UKUPNO "&amp;B6</f>
        <v>UKUPNO PRIPREMNI RADOVI</v>
      </c>
      <c r="C11" s="21"/>
      <c r="D11" s="22"/>
      <c r="E11" s="22"/>
      <c r="F11" s="53">
        <f>SUM(F7:F9)</f>
        <v>0</v>
      </c>
    </row>
    <row r="12" spans="1:9" s="17" customFormat="1">
      <c r="A12" s="23"/>
      <c r="B12" s="24"/>
      <c r="C12" s="25"/>
      <c r="D12" s="26"/>
      <c r="E12" s="26"/>
      <c r="F12" s="54"/>
    </row>
    <row r="14" spans="1:9" s="17" customFormat="1">
      <c r="A14" s="13" t="s">
        <v>8</v>
      </c>
      <c r="B14" s="14" t="s">
        <v>1</v>
      </c>
      <c r="C14" s="15"/>
      <c r="D14" s="16"/>
      <c r="E14" s="16"/>
      <c r="F14" s="52"/>
    </row>
    <row r="17" spans="1:6" ht="192.75" customHeight="1">
      <c r="A17" s="18" t="s">
        <v>28</v>
      </c>
      <c r="B17" s="69" t="s">
        <v>39</v>
      </c>
      <c r="C17" s="2" t="s">
        <v>27</v>
      </c>
      <c r="D17" s="3">
        <v>30</v>
      </c>
      <c r="F17" s="49">
        <f>ROUND(D17*E17,2)</f>
        <v>0</v>
      </c>
    </row>
    <row r="19" spans="1:6" ht="20.25" customHeight="1"/>
    <row r="20" spans="1:6" ht="147" customHeight="1">
      <c r="A20" s="18" t="s">
        <v>29</v>
      </c>
      <c r="B20" s="69" t="s">
        <v>40</v>
      </c>
      <c r="C20" s="2" t="s">
        <v>26</v>
      </c>
      <c r="D20" s="3">
        <v>32</v>
      </c>
      <c r="F20" s="49">
        <f>ROUND(D20*E20,2)</f>
        <v>0</v>
      </c>
    </row>
    <row r="22" spans="1:6">
      <c r="C22" s="70"/>
    </row>
    <row r="23" spans="1:6">
      <c r="C23" s="70"/>
    </row>
    <row r="24" spans="1:6" ht="169.5" customHeight="1">
      <c r="A24" s="18" t="s">
        <v>31</v>
      </c>
      <c r="B24" s="1" t="s">
        <v>41</v>
      </c>
      <c r="C24" s="2" t="s">
        <v>26</v>
      </c>
      <c r="D24" s="3">
        <v>160</v>
      </c>
      <c r="F24" s="49">
        <f>ROUND(D24*E24,2)</f>
        <v>0</v>
      </c>
    </row>
    <row r="25" spans="1:6" ht="21.75" customHeight="1"/>
    <row r="26" spans="1:6" ht="255" customHeight="1">
      <c r="A26" s="18" t="s">
        <v>32</v>
      </c>
      <c r="B26" s="1" t="s">
        <v>51</v>
      </c>
      <c r="C26" s="2" t="s">
        <v>44</v>
      </c>
      <c r="D26" s="3">
        <v>24</v>
      </c>
      <c r="F26" s="49">
        <f>D26*E26</f>
        <v>0</v>
      </c>
    </row>
    <row r="27" spans="1:6" ht="17.25" customHeight="1"/>
    <row r="28" spans="1:6" ht="87.75" customHeight="1">
      <c r="A28" s="18" t="s">
        <v>33</v>
      </c>
      <c r="B28" s="69" t="s">
        <v>50</v>
      </c>
      <c r="C28" s="2" t="s">
        <v>44</v>
      </c>
      <c r="D28" s="3">
        <v>19.2</v>
      </c>
      <c r="F28" s="49">
        <f>D28*E28</f>
        <v>0</v>
      </c>
    </row>
    <row r="29" spans="1:6" ht="17.25" customHeight="1"/>
    <row r="31" spans="1:6" ht="179.25" customHeight="1">
      <c r="A31" s="18" t="s">
        <v>34</v>
      </c>
      <c r="B31" s="69" t="s">
        <v>42</v>
      </c>
      <c r="C31" s="2" t="s">
        <v>2</v>
      </c>
      <c r="D31" s="3">
        <v>40</v>
      </c>
      <c r="F31" s="49">
        <f>ROUND(D31*E31,2)</f>
        <v>0</v>
      </c>
    </row>
    <row r="33" spans="1:6" s="17" customFormat="1">
      <c r="A33" s="19"/>
      <c r="B33" s="20" t="str">
        <f>"UKUPNO "&amp;B14</f>
        <v>UKUPNO ZEMLJANI RADOVI</v>
      </c>
      <c r="C33" s="21"/>
      <c r="D33" s="22"/>
      <c r="E33" s="22"/>
      <c r="F33" s="53">
        <f>SUM(F17:F32)</f>
        <v>0</v>
      </c>
    </row>
    <row r="34" spans="1:6" s="17" customFormat="1">
      <c r="A34" s="23"/>
      <c r="B34" s="24"/>
      <c r="C34" s="25"/>
      <c r="D34" s="26"/>
      <c r="E34" s="26"/>
      <c r="F34" s="54"/>
    </row>
    <row r="35" spans="1:6" s="17" customFormat="1">
      <c r="A35" s="13" t="s">
        <v>9</v>
      </c>
      <c r="B35" s="14" t="s">
        <v>4</v>
      </c>
      <c r="C35" s="15"/>
      <c r="D35" s="16"/>
      <c r="E35" s="16"/>
      <c r="F35" s="52"/>
    </row>
    <row r="36" spans="1:6" ht="4.5" customHeight="1"/>
    <row r="37" spans="1:6" ht="408.95" customHeight="1">
      <c r="A37" s="72" t="s">
        <v>28</v>
      </c>
      <c r="B37" s="73" t="s">
        <v>43</v>
      </c>
      <c r="C37" s="74" t="s">
        <v>2</v>
      </c>
      <c r="D37" s="75">
        <v>40</v>
      </c>
      <c r="E37" s="75"/>
      <c r="F37" s="71">
        <f>D37*E37</f>
        <v>0</v>
      </c>
    </row>
    <row r="38" spans="1:6">
      <c r="A38" s="72"/>
      <c r="B38" s="73"/>
      <c r="C38" s="74"/>
      <c r="D38" s="75"/>
      <c r="E38" s="75"/>
      <c r="F38" s="71"/>
    </row>
    <row r="40" spans="1:6" ht="254.25" customHeight="1">
      <c r="A40" s="18" t="s">
        <v>29</v>
      </c>
      <c r="B40" s="1" t="s">
        <v>46</v>
      </c>
      <c r="C40" s="4"/>
    </row>
    <row r="41" spans="1:6">
      <c r="B41" s="1" t="s">
        <v>45</v>
      </c>
      <c r="C41" s="2" t="s">
        <v>2</v>
      </c>
      <c r="D41" s="3">
        <v>45</v>
      </c>
      <c r="F41" s="49">
        <f>D41*E41</f>
        <v>0</v>
      </c>
    </row>
    <row r="43" spans="1:6" ht="204" customHeight="1">
      <c r="A43" s="18" t="s">
        <v>31</v>
      </c>
      <c r="B43" s="67" t="s">
        <v>47</v>
      </c>
      <c r="C43" s="2" t="s">
        <v>48</v>
      </c>
      <c r="D43" s="3">
        <v>3</v>
      </c>
      <c r="F43" s="49">
        <f>D43*E43</f>
        <v>0</v>
      </c>
    </row>
    <row r="44" spans="1:6" ht="53.25" customHeight="1">
      <c r="A44" s="18" t="s">
        <v>32</v>
      </c>
      <c r="B44" s="68" t="s">
        <v>49</v>
      </c>
      <c r="C44" s="2" t="s">
        <v>48</v>
      </c>
      <c r="D44" s="3">
        <v>3</v>
      </c>
      <c r="F44" s="49">
        <f>D44*E44</f>
        <v>0</v>
      </c>
    </row>
    <row r="45" spans="1:6" ht="15.75" customHeight="1">
      <c r="B45" s="68"/>
    </row>
    <row r="46" spans="1:6" ht="47.25">
      <c r="A46" s="18" t="s">
        <v>33</v>
      </c>
      <c r="B46" s="1" t="s">
        <v>57</v>
      </c>
      <c r="C46" s="2" t="s">
        <v>48</v>
      </c>
      <c r="D46" s="3">
        <v>1</v>
      </c>
      <c r="F46" s="49">
        <f>(D46*E46)</f>
        <v>0</v>
      </c>
    </row>
    <row r="47" spans="1:6" s="17" customFormat="1">
      <c r="A47" s="19"/>
      <c r="B47" s="20" t="str">
        <f>"UKUPNO "&amp;B35</f>
        <v>UKUPNO ODVODNJA</v>
      </c>
      <c r="C47" s="21"/>
      <c r="D47" s="22"/>
      <c r="E47" s="22"/>
      <c r="F47" s="53">
        <f>SUM(F37:F46)</f>
        <v>0</v>
      </c>
    </row>
    <row r="51" spans="1:8" s="17" customFormat="1">
      <c r="A51" s="13" t="s">
        <v>12</v>
      </c>
      <c r="B51" s="14" t="s">
        <v>5</v>
      </c>
      <c r="C51" s="15"/>
      <c r="D51" s="16"/>
      <c r="E51" s="16"/>
      <c r="F51" s="52"/>
    </row>
    <row r="53" spans="1:8" ht="147.75" customHeight="1">
      <c r="A53" s="18" t="s">
        <v>28</v>
      </c>
      <c r="B53" s="69" t="s">
        <v>52</v>
      </c>
      <c r="C53" s="2" t="s">
        <v>27</v>
      </c>
      <c r="D53" s="3">
        <v>60</v>
      </c>
      <c r="F53" s="49">
        <f>ROUND(D53*E53,2)</f>
        <v>0</v>
      </c>
      <c r="H53" s="27"/>
    </row>
    <row r="54" spans="1:8">
      <c r="H54" s="27"/>
    </row>
    <row r="56" spans="1:8">
      <c r="B56" s="1" t="s">
        <v>35</v>
      </c>
    </row>
    <row r="57" spans="1:8" ht="204.75">
      <c r="A57" s="18" t="s">
        <v>33</v>
      </c>
      <c r="B57" s="63" t="s">
        <v>53</v>
      </c>
      <c r="C57" s="64"/>
      <c r="D57" s="65"/>
      <c r="H57" s="27"/>
    </row>
    <row r="58" spans="1:8" ht="31.5">
      <c r="B58" s="63" t="s">
        <v>54</v>
      </c>
      <c r="C58" s="64" t="s">
        <v>26</v>
      </c>
      <c r="D58" s="65">
        <v>170</v>
      </c>
      <c r="F58" s="49">
        <f>ROUND(D58*E58,2)</f>
        <v>0</v>
      </c>
      <c r="H58" s="27"/>
    </row>
    <row r="60" spans="1:8" s="17" customFormat="1">
      <c r="A60" s="19"/>
      <c r="B60" s="20" t="str">
        <f>"UKUPNO "&amp;B51</f>
        <v>UKUPNO KOLNIČKA KONSTRUKCIJA</v>
      </c>
      <c r="C60" s="21"/>
      <c r="D60" s="22"/>
      <c r="E60" s="22"/>
      <c r="F60" s="53">
        <f>SUM(F53:F59)</f>
        <v>0</v>
      </c>
    </row>
    <row r="62" spans="1:8" s="17" customFormat="1" ht="16.5" customHeight="1">
      <c r="A62" s="13" t="s">
        <v>10</v>
      </c>
      <c r="B62" s="60" t="s">
        <v>14</v>
      </c>
      <c r="C62" s="60"/>
      <c r="D62" s="60"/>
      <c r="E62" s="16"/>
      <c r="F62" s="52"/>
    </row>
    <row r="63" spans="1:8" s="17" customFormat="1" ht="16.5" customHeight="1">
      <c r="A63" s="28"/>
      <c r="B63" s="29"/>
      <c r="C63" s="29"/>
      <c r="D63" s="30"/>
      <c r="E63" s="31"/>
      <c r="F63" s="55"/>
    </row>
    <row r="64" spans="1:8" ht="78.75">
      <c r="A64" s="18" t="s">
        <v>28</v>
      </c>
      <c r="B64" s="1" t="s">
        <v>55</v>
      </c>
    </row>
    <row r="65" spans="1:8">
      <c r="B65" s="1" t="s">
        <v>56</v>
      </c>
      <c r="C65" s="2" t="s">
        <v>6</v>
      </c>
      <c r="D65" s="3">
        <v>1</v>
      </c>
      <c r="F65" s="49">
        <f>ROUND(D65*E65,2)</f>
        <v>0</v>
      </c>
    </row>
    <row r="67" spans="1:8">
      <c r="A67" s="19"/>
      <c r="B67" s="20" t="s">
        <v>11</v>
      </c>
      <c r="C67" s="21"/>
      <c r="D67" s="22"/>
      <c r="E67" s="22"/>
      <c r="F67" s="53">
        <f>SUM(F65:F66)</f>
        <v>0</v>
      </c>
    </row>
    <row r="71" spans="1:8" ht="18.75" customHeight="1">
      <c r="A71" s="32"/>
      <c r="B71" s="20" t="s">
        <v>15</v>
      </c>
      <c r="C71" s="33"/>
      <c r="D71" s="34"/>
      <c r="E71" s="34"/>
      <c r="F71" s="56"/>
    </row>
    <row r="72" spans="1:8" s="17" customFormat="1">
      <c r="A72" s="23" t="s">
        <v>7</v>
      </c>
      <c r="B72" s="24" t="s">
        <v>0</v>
      </c>
      <c r="C72" s="25"/>
      <c r="D72" s="26"/>
      <c r="E72" s="26"/>
      <c r="F72" s="54">
        <f>SUM(F11)</f>
        <v>0</v>
      </c>
    </row>
    <row r="73" spans="1:8" s="17" customFormat="1">
      <c r="A73" s="23" t="s">
        <v>8</v>
      </c>
      <c r="B73" s="24" t="s">
        <v>1</v>
      </c>
      <c r="C73" s="25"/>
      <c r="D73" s="26"/>
      <c r="E73" s="26"/>
      <c r="F73" s="54">
        <f>SUM(F33)</f>
        <v>0</v>
      </c>
    </row>
    <row r="74" spans="1:8" s="17" customFormat="1">
      <c r="A74" s="23" t="s">
        <v>9</v>
      </c>
      <c r="B74" s="24" t="s">
        <v>4</v>
      </c>
      <c r="C74" s="25"/>
      <c r="D74" s="26"/>
      <c r="E74" s="26"/>
      <c r="F74" s="54">
        <f>SUM(F47)</f>
        <v>0</v>
      </c>
    </row>
    <row r="75" spans="1:8" s="17" customFormat="1">
      <c r="A75" s="23" t="s">
        <v>12</v>
      </c>
      <c r="B75" s="24" t="s">
        <v>5</v>
      </c>
      <c r="C75" s="25"/>
      <c r="D75" s="26"/>
      <c r="E75" s="26"/>
      <c r="F75" s="54">
        <f>F60</f>
        <v>0</v>
      </c>
    </row>
    <row r="76" spans="1:8" s="17" customFormat="1" ht="16.5" customHeight="1">
      <c r="A76" s="35" t="s">
        <v>10</v>
      </c>
      <c r="B76" s="36" t="s">
        <v>16</v>
      </c>
      <c r="C76" s="37"/>
      <c r="D76" s="38"/>
      <c r="E76" s="38"/>
      <c r="F76" s="57">
        <f>SUM(F67)</f>
        <v>0</v>
      </c>
    </row>
    <row r="77" spans="1:8" s="17" customFormat="1">
      <c r="A77" s="39"/>
      <c r="B77" s="40" t="s">
        <v>3</v>
      </c>
      <c r="C77" s="41"/>
      <c r="D77" s="42"/>
      <c r="E77" s="42"/>
      <c r="F77" s="58">
        <f>SUM(F72:F76)</f>
        <v>0</v>
      </c>
      <c r="H77" s="66"/>
    </row>
    <row r="78" spans="1:8" s="17" customFormat="1" ht="16.5" thickBot="1">
      <c r="A78" s="43"/>
      <c r="B78" s="44" t="s">
        <v>36</v>
      </c>
      <c r="C78" s="45"/>
      <c r="D78" s="46"/>
      <c r="E78" s="46"/>
      <c r="F78" s="59">
        <f>ROUND(F77*0.25,2)</f>
        <v>0</v>
      </c>
    </row>
    <row r="79" spans="1:8" s="17" customFormat="1" ht="16.5" thickTop="1">
      <c r="A79" s="39"/>
      <c r="B79" s="40" t="s">
        <v>13</v>
      </c>
      <c r="C79" s="47"/>
      <c r="D79" s="42"/>
      <c r="E79" s="42"/>
      <c r="F79" s="58">
        <f>SUM(F77:F78)</f>
        <v>0</v>
      </c>
    </row>
    <row r="80" spans="1:8" s="17" customFormat="1">
      <c r="A80" s="39"/>
      <c r="B80" s="40"/>
      <c r="C80" s="41"/>
      <c r="D80" s="42"/>
      <c r="E80" s="42"/>
      <c r="F80" s="58"/>
    </row>
    <row r="81" spans="3:6">
      <c r="C81" s="41"/>
      <c r="D81" s="42"/>
      <c r="E81" s="42"/>
      <c r="F81" s="58"/>
    </row>
  </sheetData>
  <mergeCells count="6">
    <mergeCell ref="F37:F38"/>
    <mergeCell ref="A37:A38"/>
    <mergeCell ref="B37:B38"/>
    <mergeCell ref="C37:C38"/>
    <mergeCell ref="D37:D38"/>
    <mergeCell ref="E37:E38"/>
  </mergeCells>
  <phoneticPr fontId="2" type="noConversion"/>
  <pageMargins left="0.35433070866141736" right="0" top="0.47244094488188981" bottom="0.51181102362204722" header="0.15748031496062992" footer="0.15748031496062992"/>
  <pageSetup paperSize="9" scale="92" orientation="portrait" r:id="rId1"/>
  <headerFooter alignWithMargins="0"/>
  <rowBreaks count="4" manualBreakCount="4">
    <brk id="22" max="5" man="1"/>
    <brk id="34" max="5" man="1"/>
    <brk id="42" max="5" man="1"/>
    <brk id="53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Troskovnik</vt:lpstr>
      <vt:lpstr>Troskovnik!Podrucje_ispisa</vt:lpstr>
    </vt:vector>
  </TitlesOfParts>
  <Company>MI Projekt d.o.o.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Žeruk mag.ing.aedif.</dc:creator>
  <cp:lastModifiedBy>Windows korisnik</cp:lastModifiedBy>
  <cp:lastPrinted>2019-02-04T10:07:19Z</cp:lastPrinted>
  <dcterms:created xsi:type="dcterms:W3CDTF">2008-11-24T09:26:23Z</dcterms:created>
  <dcterms:modified xsi:type="dcterms:W3CDTF">2019-02-04T10:08:43Z</dcterms:modified>
</cp:coreProperties>
</file>